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/>
  <mc:AlternateContent xmlns:mc="http://schemas.openxmlformats.org/markup-compatibility/2006">
    <mc:Choice Requires="x15">
      <x15ac:absPath xmlns:x15ac="http://schemas.microsoft.com/office/spreadsheetml/2010/11/ac" url="/Users/aaronwang/Desktop/report/"/>
    </mc:Choice>
  </mc:AlternateContent>
  <bookViews>
    <workbookView xWindow="6400" yWindow="460" windowWidth="25600" windowHeight="15460"/>
  </bookViews>
  <sheets>
    <sheet name="action_time" sheetId="1" r:id="rId1"/>
    <sheet name="工作表1" sheetId="7" r:id="rId2"/>
    <sheet name="buffer_size" sheetId="2" r:id="rId3"/>
    <sheet name="pipeline_time" sheetId="3" r:id="rId4"/>
    <sheet name="pipeline_performance_multi_tabl" sheetId="6" r:id="rId5"/>
    <sheet name="timeout_accuracy" sheetId="5" r:id="rId6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6" l="1"/>
  <c r="G5" i="6"/>
  <c r="G4" i="6"/>
  <c r="A31" i="1"/>
  <c r="D31" i="1"/>
  <c r="C21" i="1"/>
  <c r="D14" i="1"/>
  <c r="D21" i="1"/>
  <c r="E21" i="1"/>
  <c r="F14" i="1"/>
  <c r="F21" i="1"/>
  <c r="G14" i="1"/>
  <c r="G21" i="1"/>
  <c r="C22" i="1"/>
  <c r="D22" i="1"/>
  <c r="E22" i="1"/>
  <c r="F22" i="1"/>
  <c r="G22" i="1"/>
  <c r="C16" i="1"/>
  <c r="C23" i="1"/>
  <c r="D16" i="1"/>
  <c r="D23" i="1"/>
  <c r="E16" i="1"/>
  <c r="E23" i="1"/>
  <c r="F23" i="1"/>
  <c r="G16" i="1"/>
  <c r="G23" i="1"/>
  <c r="C24" i="1"/>
  <c r="D24" i="1"/>
  <c r="E24" i="1"/>
  <c r="F24" i="1"/>
  <c r="G24" i="1"/>
  <c r="B22" i="1"/>
  <c r="B16" i="1"/>
  <c r="B23" i="1"/>
  <c r="B24" i="1"/>
  <c r="B21" i="1"/>
  <c r="H21" i="1"/>
  <c r="I21" i="1"/>
  <c r="C20" i="1"/>
  <c r="D20" i="1"/>
  <c r="E20" i="1"/>
  <c r="F20" i="1"/>
  <c r="G20" i="1"/>
  <c r="H20" i="1"/>
  <c r="I20" i="1"/>
  <c r="C13" i="1"/>
  <c r="D13" i="1"/>
  <c r="E13" i="1"/>
  <c r="F13" i="1"/>
  <c r="G13" i="1"/>
  <c r="H13" i="1"/>
  <c r="I13" i="1"/>
  <c r="D20" i="5"/>
  <c r="D16" i="5"/>
  <c r="D17" i="5"/>
  <c r="D18" i="5"/>
  <c r="D19" i="5"/>
  <c r="D21" i="5"/>
  <c r="C21" i="5"/>
  <c r="C17" i="5"/>
  <c r="C18" i="5"/>
  <c r="C19" i="5"/>
  <c r="C16" i="5"/>
  <c r="A21" i="5"/>
  <c r="A19" i="5"/>
  <c r="A18" i="5"/>
  <c r="A17" i="5"/>
  <c r="A16" i="5"/>
  <c r="C22" i="6"/>
  <c r="A21" i="6"/>
  <c r="N2" i="6"/>
  <c r="M3" i="6"/>
  <c r="N3" i="6"/>
  <c r="O3" i="6"/>
  <c r="M2" i="6"/>
  <c r="O2" i="6"/>
</calcChain>
</file>

<file path=xl/sharedStrings.xml><?xml version="1.0" encoding="utf-8"?>
<sst xmlns="http://schemas.openxmlformats.org/spreadsheetml/2006/main" count="107" uniqueCount="45">
  <si>
    <t>Action time (us)</t>
  </si>
  <si>
    <t>Pica8 P-3290</t>
  </si>
  <si>
    <t>Open vSwitch</t>
  </si>
  <si>
    <t>Edge-corE AS4610</t>
  </si>
  <si>
    <t>Pica8 P-3297</t>
  </si>
  <si>
    <t>HP 2920</t>
  </si>
  <si>
    <t>eth</t>
  </si>
  <si>
    <t>64 bytes</t>
  </si>
  <si>
    <t>128 bytes</t>
  </si>
  <si>
    <t>256 bytes</t>
  </si>
  <si>
    <t>512 bytes</t>
  </si>
  <si>
    <t>1024 bytes</t>
  </si>
  <si>
    <t>Throughput (num/sec)</t>
  </si>
  <si>
    <t>Buffer Size (bytes)</t>
  </si>
  <si>
    <t>buffer_size</t>
  </si>
  <si>
    <t>Pipeline time (us)</t>
  </si>
  <si>
    <t>64</t>
  </si>
  <si>
    <t>128</t>
  </si>
  <si>
    <t>256</t>
  </si>
  <si>
    <t>512</t>
  </si>
  <si>
    <t>1024</t>
  </si>
  <si>
    <t>Throughput improvment (%)</t>
  </si>
  <si>
    <t>Timeout accuracy (sec)</t>
  </si>
  <si>
    <t>idle_timeout</t>
  </si>
  <si>
    <t>hard_timeout</t>
  </si>
  <si>
    <t>eth,ip</t>
    <phoneticPr fontId="1" type="noConversion"/>
  </si>
  <si>
    <t>eth,ip,udp</t>
    <phoneticPr fontId="1" type="noConversion"/>
  </si>
  <si>
    <t>Packet-in</t>
    <phoneticPr fontId="1" type="noConversion"/>
  </si>
  <si>
    <t>Packet-out</t>
    <phoneticPr fontId="1" type="noConversion"/>
  </si>
  <si>
    <t>1st send</t>
    <phoneticPr fontId="1" type="noConversion"/>
  </si>
  <si>
    <t>1st recv</t>
    <phoneticPr fontId="1" type="noConversion"/>
  </si>
  <si>
    <t>last recv</t>
    <phoneticPr fontId="1" type="noConversion"/>
  </si>
  <si>
    <t>pkt</t>
    <phoneticPr fontId="1" type="noConversion"/>
  </si>
  <si>
    <t>pkt+bubble</t>
    <phoneticPr fontId="1" type="noConversion"/>
  </si>
  <si>
    <t>table</t>
    <phoneticPr fontId="1" type="noConversion"/>
  </si>
  <si>
    <t>val</t>
    <phoneticPr fontId="1" type="noConversion"/>
  </si>
  <si>
    <t>Pica8 P-3297</t>
    <phoneticPr fontId="1" type="noConversion"/>
  </si>
  <si>
    <t>Centec V350</t>
    <phoneticPr fontId="1" type="noConversion"/>
  </si>
  <si>
    <t>action time</t>
    <phoneticPr fontId="1" type="noConversion"/>
  </si>
  <si>
    <t>black box</t>
    <phoneticPr fontId="1" type="noConversion"/>
  </si>
  <si>
    <t>white box</t>
    <phoneticPr fontId="1" type="noConversion"/>
  </si>
  <si>
    <t>2~3</t>
    <phoneticPr fontId="1" type="noConversion"/>
  </si>
  <si>
    <t>end-to-end</t>
    <phoneticPr fontId="1" type="noConversion"/>
  </si>
  <si>
    <t>Pica8 P-3290</t>
    <phoneticPr fontId="1" type="noConversion"/>
  </si>
  <si>
    <t>Pica8 P-3297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</si>
</sst>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新細明體"/>
      <family val="2"/>
      <scheme val="minor"/>
    </font>
    <font>
      <sz val="9"/>
      <name val="新細明體"/>
      <family val="2"/>
      <scheme val="minor"/>
    </font>
    <font>
      <sz val="11"/>
      <color theme="1"/>
      <name val="新細明體"/>
      <family val="2"/>
      <scheme val="minor"/>
    </font>
    <font>
      <u/>
      <sz val="11"/>
      <color theme="10"/>
      <name val="新細明體"/>
      <family val="2"/>
      <scheme val="minor"/>
    </font>
    <font>
      <u/>
      <sz val="11"/>
      <color theme="11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1" applyNumberFormat="1" applyFont="1"/>
    <xf numFmtId="9" fontId="0" fillId="0" borderId="0" xfId="1" applyFont="1"/>
    <xf numFmtId="10" fontId="0" fillId="0" borderId="0" xfId="1" applyNumberFormat="1" applyFont="1"/>
    <xf numFmtId="10" fontId="0" fillId="0" borderId="0" xfId="0" applyNumberFormat="1"/>
  </cellXfs>
  <cellStyles count="4">
    <cellStyle name="一般" xfId="0" builtinId="0"/>
    <cellStyle name="已瀏覽過的超連結" xfId="3" builtinId="9" hidden="1"/>
    <cellStyle name="百分比" xfId="1" builtinId="5"/>
    <cellStyle name="超連結" xfId="2" builtinId="8" hidde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action_time!$A$4</c:f>
              <c:strCache>
                <c:ptCount val="1"/>
                <c:pt idx="0">
                  <c:v>64 bytes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action_time!$B$2:$M$3</c:f>
              <c:multiLvlStrCache>
                <c:ptCount val="12"/>
                <c:lvl>
                  <c:pt idx="0">
                    <c:v>eth</c:v>
                  </c:pt>
                  <c:pt idx="1">
                    <c:v>eth,ip</c:v>
                  </c:pt>
                  <c:pt idx="2">
                    <c:v>eth,ip,udp</c:v>
                  </c:pt>
                  <c:pt idx="3">
                    <c:v>eth</c:v>
                  </c:pt>
                  <c:pt idx="4">
                    <c:v>eth,ip</c:v>
                  </c:pt>
                  <c:pt idx="5">
                    <c:v>eth,ip,udp</c:v>
                  </c:pt>
                  <c:pt idx="6">
                    <c:v>eth</c:v>
                  </c:pt>
                  <c:pt idx="7">
                    <c:v>eth,ip</c:v>
                  </c:pt>
                  <c:pt idx="8">
                    <c:v>eth,ip,udp</c:v>
                  </c:pt>
                  <c:pt idx="9">
                    <c:v>eth</c:v>
                  </c:pt>
                  <c:pt idx="10">
                    <c:v>eth,ip</c:v>
                  </c:pt>
                  <c:pt idx="11">
                    <c:v>eth,ip,udp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  <c:pt idx="6">
                    <c:v>Pica8 P-3297</c:v>
                  </c:pt>
                  <c:pt idx="9">
                    <c:v>Edge-corE AS4610</c:v>
                  </c:pt>
                </c:lvl>
              </c:multiLvlStrCache>
            </c:multiLvlStrRef>
          </c:cat>
          <c:val>
            <c:numRef>
              <c:f>action_time!$B$4:$M$4</c:f>
              <c:numCache>
                <c:formatCode>General</c:formatCode>
                <c:ptCount val="12"/>
                <c:pt idx="0">
                  <c:v>1.938676834106445</c:v>
                </c:pt>
                <c:pt idx="1">
                  <c:v>1.961183547973633</c:v>
                </c:pt>
                <c:pt idx="2">
                  <c:v>1.951035653908125</c:v>
                </c:pt>
                <c:pt idx="3">
                  <c:v>0.0</c:v>
                </c:pt>
                <c:pt idx="4">
                  <c:v>217.8351720301336</c:v>
                </c:pt>
                <c:pt idx="5">
                  <c:v>210.3790080098747</c:v>
                </c:pt>
                <c:pt idx="6">
                  <c:v>0.0</c:v>
                </c:pt>
                <c:pt idx="7">
                  <c:v>122.4095546190537</c:v>
                </c:pt>
                <c:pt idx="8">
                  <c:v>121.1541727748626</c:v>
                </c:pt>
                <c:pt idx="10">
                  <c:v>844.821378597619</c:v>
                </c:pt>
                <c:pt idx="11">
                  <c:v>793.3697555157393</c:v>
                </c:pt>
              </c:numCache>
            </c:numRef>
          </c:val>
        </c:ser>
        <c:ser>
          <c:idx val="1"/>
          <c:order val="1"/>
          <c:tx>
            <c:strRef>
              <c:f>action_time!$A$5</c:f>
              <c:strCache>
                <c:ptCount val="1"/>
                <c:pt idx="0">
                  <c:v>128 bytes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action_time!$B$2:$M$3</c:f>
              <c:multiLvlStrCache>
                <c:ptCount val="12"/>
                <c:lvl>
                  <c:pt idx="0">
                    <c:v>eth</c:v>
                  </c:pt>
                  <c:pt idx="1">
                    <c:v>eth,ip</c:v>
                  </c:pt>
                  <c:pt idx="2">
                    <c:v>eth,ip,udp</c:v>
                  </c:pt>
                  <c:pt idx="3">
                    <c:v>eth</c:v>
                  </c:pt>
                  <c:pt idx="4">
                    <c:v>eth,ip</c:v>
                  </c:pt>
                  <c:pt idx="5">
                    <c:v>eth,ip,udp</c:v>
                  </c:pt>
                  <c:pt idx="6">
                    <c:v>eth</c:v>
                  </c:pt>
                  <c:pt idx="7">
                    <c:v>eth,ip</c:v>
                  </c:pt>
                  <c:pt idx="8">
                    <c:v>eth,ip,udp</c:v>
                  </c:pt>
                  <c:pt idx="9">
                    <c:v>eth</c:v>
                  </c:pt>
                  <c:pt idx="10">
                    <c:v>eth,ip</c:v>
                  </c:pt>
                  <c:pt idx="11">
                    <c:v>eth,ip,udp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  <c:pt idx="6">
                    <c:v>Pica8 P-3297</c:v>
                  </c:pt>
                  <c:pt idx="9">
                    <c:v>Edge-corE AS4610</c:v>
                  </c:pt>
                </c:lvl>
              </c:multiLvlStrCache>
            </c:multiLvlStrRef>
          </c:cat>
          <c:val>
            <c:numRef>
              <c:f>action_time!$B$5:$M$5</c:f>
              <c:numCache>
                <c:formatCode>General</c:formatCode>
                <c:ptCount val="12"/>
                <c:pt idx="0">
                  <c:v>1.955509185791016</c:v>
                </c:pt>
                <c:pt idx="1">
                  <c:v>1.949548721313477</c:v>
                </c:pt>
                <c:pt idx="2">
                  <c:v>1.941156387329102</c:v>
                </c:pt>
                <c:pt idx="3">
                  <c:v>0.0</c:v>
                </c:pt>
                <c:pt idx="4">
                  <c:v>211.2991809844971</c:v>
                </c:pt>
                <c:pt idx="5">
                  <c:v>210.6058762106425</c:v>
                </c:pt>
                <c:pt idx="6">
                  <c:v>0.0</c:v>
                </c:pt>
                <c:pt idx="7">
                  <c:v>123.1700712548515</c:v>
                </c:pt>
                <c:pt idx="8">
                  <c:v>125.8946438030282</c:v>
                </c:pt>
                <c:pt idx="10">
                  <c:v>108.2952499389648</c:v>
                </c:pt>
                <c:pt idx="11">
                  <c:v>117.4944308930145</c:v>
                </c:pt>
              </c:numCache>
            </c:numRef>
          </c:val>
        </c:ser>
        <c:ser>
          <c:idx val="2"/>
          <c:order val="2"/>
          <c:tx>
            <c:strRef>
              <c:f>action_time!$A$6</c:f>
              <c:strCache>
                <c:ptCount val="1"/>
                <c:pt idx="0">
                  <c:v>256 bytes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action_time!$B$2:$M$3</c:f>
              <c:multiLvlStrCache>
                <c:ptCount val="12"/>
                <c:lvl>
                  <c:pt idx="0">
                    <c:v>eth</c:v>
                  </c:pt>
                  <c:pt idx="1">
                    <c:v>eth,ip</c:v>
                  </c:pt>
                  <c:pt idx="2">
                    <c:v>eth,ip,udp</c:v>
                  </c:pt>
                  <c:pt idx="3">
                    <c:v>eth</c:v>
                  </c:pt>
                  <c:pt idx="4">
                    <c:v>eth,ip</c:v>
                  </c:pt>
                  <c:pt idx="5">
                    <c:v>eth,ip,udp</c:v>
                  </c:pt>
                  <c:pt idx="6">
                    <c:v>eth</c:v>
                  </c:pt>
                  <c:pt idx="7">
                    <c:v>eth,ip</c:v>
                  </c:pt>
                  <c:pt idx="8">
                    <c:v>eth,ip,udp</c:v>
                  </c:pt>
                  <c:pt idx="9">
                    <c:v>eth</c:v>
                  </c:pt>
                  <c:pt idx="10">
                    <c:v>eth,ip</c:v>
                  </c:pt>
                  <c:pt idx="11">
                    <c:v>eth,ip,udp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  <c:pt idx="6">
                    <c:v>Pica8 P-3297</c:v>
                  </c:pt>
                  <c:pt idx="9">
                    <c:v>Edge-corE AS4610</c:v>
                  </c:pt>
                </c:lvl>
              </c:multiLvlStrCache>
            </c:multiLvlStrRef>
          </c:cat>
          <c:val>
            <c:numRef>
              <c:f>action_time!$B$6:$M$6</c:f>
              <c:numCache>
                <c:formatCode>General</c:formatCode>
                <c:ptCount val="12"/>
                <c:pt idx="0">
                  <c:v>2.06141471862793</c:v>
                </c:pt>
                <c:pt idx="1">
                  <c:v>2.062082290649414</c:v>
                </c:pt>
                <c:pt idx="2">
                  <c:v>2.036619186401367</c:v>
                </c:pt>
                <c:pt idx="3">
                  <c:v>0.0</c:v>
                </c:pt>
                <c:pt idx="4">
                  <c:v>223.3035087585449</c:v>
                </c:pt>
                <c:pt idx="5">
                  <c:v>217.3688273879141</c:v>
                </c:pt>
                <c:pt idx="6">
                  <c:v>0.0</c:v>
                </c:pt>
                <c:pt idx="7">
                  <c:v>123.679435212604</c:v>
                </c:pt>
                <c:pt idx="8">
                  <c:v>123.0567043889735</c:v>
                </c:pt>
                <c:pt idx="10">
                  <c:v>836.2225709759871</c:v>
                </c:pt>
                <c:pt idx="11">
                  <c:v>842.2628262682566</c:v>
                </c:pt>
              </c:numCache>
            </c:numRef>
          </c:val>
        </c:ser>
        <c:ser>
          <c:idx val="3"/>
          <c:order val="3"/>
          <c:tx>
            <c:strRef>
              <c:f>action_time!$A$7</c:f>
              <c:strCache>
                <c:ptCount val="1"/>
                <c:pt idx="0">
                  <c:v>512 bytes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action_time!$B$2:$M$3</c:f>
              <c:multiLvlStrCache>
                <c:ptCount val="12"/>
                <c:lvl>
                  <c:pt idx="0">
                    <c:v>eth</c:v>
                  </c:pt>
                  <c:pt idx="1">
                    <c:v>eth,ip</c:v>
                  </c:pt>
                  <c:pt idx="2">
                    <c:v>eth,ip,udp</c:v>
                  </c:pt>
                  <c:pt idx="3">
                    <c:v>eth</c:v>
                  </c:pt>
                  <c:pt idx="4">
                    <c:v>eth,ip</c:v>
                  </c:pt>
                  <c:pt idx="5">
                    <c:v>eth,ip,udp</c:v>
                  </c:pt>
                  <c:pt idx="6">
                    <c:v>eth</c:v>
                  </c:pt>
                  <c:pt idx="7">
                    <c:v>eth,ip</c:v>
                  </c:pt>
                  <c:pt idx="8">
                    <c:v>eth,ip,udp</c:v>
                  </c:pt>
                  <c:pt idx="9">
                    <c:v>eth</c:v>
                  </c:pt>
                  <c:pt idx="10">
                    <c:v>eth,ip</c:v>
                  </c:pt>
                  <c:pt idx="11">
                    <c:v>eth,ip,udp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  <c:pt idx="6">
                    <c:v>Pica8 P-3297</c:v>
                  </c:pt>
                  <c:pt idx="9">
                    <c:v>Edge-corE AS4610</c:v>
                  </c:pt>
                </c:lvl>
              </c:multiLvlStrCache>
            </c:multiLvlStrRef>
          </c:cat>
          <c:val>
            <c:numRef>
              <c:f>action_time!$B$7:$M$7</c:f>
              <c:numCache>
                <c:formatCode>General</c:formatCode>
                <c:ptCount val="12"/>
                <c:pt idx="0">
                  <c:v>2.14838981628418</c:v>
                </c:pt>
                <c:pt idx="1">
                  <c:v>2.102851867675781</c:v>
                </c:pt>
                <c:pt idx="2">
                  <c:v>3.140934659710263</c:v>
                </c:pt>
                <c:pt idx="3">
                  <c:v>0.0</c:v>
                </c:pt>
                <c:pt idx="4">
                  <c:v>232.486396723925</c:v>
                </c:pt>
                <c:pt idx="5">
                  <c:v>232.9050600707495</c:v>
                </c:pt>
                <c:pt idx="6">
                  <c:v>0.0</c:v>
                </c:pt>
                <c:pt idx="7">
                  <c:v>127.9344366035072</c:v>
                </c:pt>
                <c:pt idx="8">
                  <c:v>130.2692121828907</c:v>
                </c:pt>
                <c:pt idx="10">
                  <c:v>654.743539658089</c:v>
                </c:pt>
                <c:pt idx="11">
                  <c:v>138.9920234680176</c:v>
                </c:pt>
              </c:numCache>
            </c:numRef>
          </c:val>
        </c:ser>
        <c:ser>
          <c:idx val="4"/>
          <c:order val="4"/>
          <c:tx>
            <c:strRef>
              <c:f>action_time!$A$8</c:f>
              <c:strCache>
                <c:ptCount val="1"/>
                <c:pt idx="0">
                  <c:v>1024 bytes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action_time!$B$2:$M$3</c:f>
              <c:multiLvlStrCache>
                <c:ptCount val="12"/>
                <c:lvl>
                  <c:pt idx="0">
                    <c:v>eth</c:v>
                  </c:pt>
                  <c:pt idx="1">
                    <c:v>eth,ip</c:v>
                  </c:pt>
                  <c:pt idx="2">
                    <c:v>eth,ip,udp</c:v>
                  </c:pt>
                  <c:pt idx="3">
                    <c:v>eth</c:v>
                  </c:pt>
                  <c:pt idx="4">
                    <c:v>eth,ip</c:v>
                  </c:pt>
                  <c:pt idx="5">
                    <c:v>eth,ip,udp</c:v>
                  </c:pt>
                  <c:pt idx="6">
                    <c:v>eth</c:v>
                  </c:pt>
                  <c:pt idx="7">
                    <c:v>eth,ip</c:v>
                  </c:pt>
                  <c:pt idx="8">
                    <c:v>eth,ip,udp</c:v>
                  </c:pt>
                  <c:pt idx="9">
                    <c:v>eth</c:v>
                  </c:pt>
                  <c:pt idx="10">
                    <c:v>eth,ip</c:v>
                  </c:pt>
                  <c:pt idx="11">
                    <c:v>eth,ip,udp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  <c:pt idx="6">
                    <c:v>Pica8 P-3297</c:v>
                  </c:pt>
                  <c:pt idx="9">
                    <c:v>Edge-corE AS4610</c:v>
                  </c:pt>
                </c:lvl>
              </c:multiLvlStrCache>
            </c:multiLvlStrRef>
          </c:cat>
          <c:val>
            <c:numRef>
              <c:f>action_time!$B$8:$M$8</c:f>
              <c:numCache>
                <c:formatCode>General</c:formatCode>
                <c:ptCount val="12"/>
                <c:pt idx="0">
                  <c:v>2.292680740356445</c:v>
                </c:pt>
                <c:pt idx="1">
                  <c:v>2.234077453613281</c:v>
                </c:pt>
                <c:pt idx="2">
                  <c:v>2.236413955688477</c:v>
                </c:pt>
                <c:pt idx="3">
                  <c:v>0.0</c:v>
                </c:pt>
                <c:pt idx="4">
                  <c:v>223.1515407562256</c:v>
                </c:pt>
                <c:pt idx="5">
                  <c:v>218.6176776885986</c:v>
                </c:pt>
                <c:pt idx="6">
                  <c:v>0.0</c:v>
                </c:pt>
                <c:pt idx="7">
                  <c:v>134.4941139221191</c:v>
                </c:pt>
                <c:pt idx="8">
                  <c:v>135.6876850128174</c:v>
                </c:pt>
                <c:pt idx="10">
                  <c:v>413.8892472303392</c:v>
                </c:pt>
                <c:pt idx="11">
                  <c:v>208.3380222320557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6504848"/>
        <c:axId val="2116526272"/>
      </c:barChart>
      <c:catAx>
        <c:axId val="211650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116526272"/>
        <c:crosses val="autoZero"/>
        <c:auto val="1"/>
        <c:lblAlgn val="ctr"/>
        <c:lblOffset val="100"/>
        <c:noMultiLvlLbl val="0"/>
      </c:catAx>
      <c:valAx>
        <c:axId val="2116526272"/>
        <c:scaling>
          <c:orientation val="minMax"/>
          <c:max val="1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zh-TW" altLang="en-US"/>
                  <a:t> 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116504848"/>
        <c:crosses val="autoZero"/>
        <c:crossBetween val="between"/>
        <c:majorUnit val="5.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882353789745747"/>
          <c:y val="0.0768070423781297"/>
          <c:w val="0.893444010338402"/>
          <c:h val="0.9026217228464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action_time!$A$4</c:f>
              <c:strCache>
                <c:ptCount val="1"/>
                <c:pt idx="0">
                  <c:v>64 bytes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action_time!$B$2:$M$3</c:f>
              <c:multiLvlStrCache>
                <c:ptCount val="12"/>
                <c:lvl>
                  <c:pt idx="0">
                    <c:v>eth</c:v>
                  </c:pt>
                  <c:pt idx="1">
                    <c:v>eth,ip</c:v>
                  </c:pt>
                  <c:pt idx="2">
                    <c:v>eth,ip,udp</c:v>
                  </c:pt>
                  <c:pt idx="3">
                    <c:v>eth</c:v>
                  </c:pt>
                  <c:pt idx="4">
                    <c:v>eth,ip</c:v>
                  </c:pt>
                  <c:pt idx="5">
                    <c:v>eth,ip,udp</c:v>
                  </c:pt>
                  <c:pt idx="6">
                    <c:v>eth</c:v>
                  </c:pt>
                  <c:pt idx="7">
                    <c:v>eth,ip</c:v>
                  </c:pt>
                  <c:pt idx="8">
                    <c:v>eth,ip,udp</c:v>
                  </c:pt>
                  <c:pt idx="9">
                    <c:v>eth</c:v>
                  </c:pt>
                  <c:pt idx="10">
                    <c:v>eth,ip</c:v>
                  </c:pt>
                  <c:pt idx="11">
                    <c:v>eth,ip,udp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  <c:pt idx="6">
                    <c:v>Pica8 P-3297</c:v>
                  </c:pt>
                  <c:pt idx="9">
                    <c:v>Edge-corE AS4610</c:v>
                  </c:pt>
                </c:lvl>
              </c:multiLvlStrCache>
            </c:multiLvlStrRef>
          </c:cat>
          <c:val>
            <c:numRef>
              <c:f>action_time!$B$4:$M$4</c:f>
              <c:numCache>
                <c:formatCode>General</c:formatCode>
                <c:ptCount val="12"/>
                <c:pt idx="0">
                  <c:v>1.938676834106445</c:v>
                </c:pt>
                <c:pt idx="1">
                  <c:v>1.961183547973633</c:v>
                </c:pt>
                <c:pt idx="2">
                  <c:v>1.951035653908125</c:v>
                </c:pt>
                <c:pt idx="3">
                  <c:v>0.0</c:v>
                </c:pt>
                <c:pt idx="4">
                  <c:v>217.8351720301336</c:v>
                </c:pt>
                <c:pt idx="5">
                  <c:v>210.3790080098747</c:v>
                </c:pt>
                <c:pt idx="6">
                  <c:v>0.0</c:v>
                </c:pt>
                <c:pt idx="7">
                  <c:v>122.4095546190537</c:v>
                </c:pt>
                <c:pt idx="8">
                  <c:v>121.1541727748626</c:v>
                </c:pt>
                <c:pt idx="10">
                  <c:v>844.821378597619</c:v>
                </c:pt>
                <c:pt idx="11">
                  <c:v>793.3697555157393</c:v>
                </c:pt>
              </c:numCache>
            </c:numRef>
          </c:val>
        </c:ser>
        <c:ser>
          <c:idx val="1"/>
          <c:order val="1"/>
          <c:tx>
            <c:strRef>
              <c:f>action_time!$A$5</c:f>
              <c:strCache>
                <c:ptCount val="1"/>
                <c:pt idx="0">
                  <c:v>128 bytes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action_time!$B$2:$M$3</c:f>
              <c:multiLvlStrCache>
                <c:ptCount val="12"/>
                <c:lvl>
                  <c:pt idx="0">
                    <c:v>eth</c:v>
                  </c:pt>
                  <c:pt idx="1">
                    <c:v>eth,ip</c:v>
                  </c:pt>
                  <c:pt idx="2">
                    <c:v>eth,ip,udp</c:v>
                  </c:pt>
                  <c:pt idx="3">
                    <c:v>eth</c:v>
                  </c:pt>
                  <c:pt idx="4">
                    <c:v>eth,ip</c:v>
                  </c:pt>
                  <c:pt idx="5">
                    <c:v>eth,ip,udp</c:v>
                  </c:pt>
                  <c:pt idx="6">
                    <c:v>eth</c:v>
                  </c:pt>
                  <c:pt idx="7">
                    <c:v>eth,ip</c:v>
                  </c:pt>
                  <c:pt idx="8">
                    <c:v>eth,ip,udp</c:v>
                  </c:pt>
                  <c:pt idx="9">
                    <c:v>eth</c:v>
                  </c:pt>
                  <c:pt idx="10">
                    <c:v>eth,ip</c:v>
                  </c:pt>
                  <c:pt idx="11">
                    <c:v>eth,ip,udp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  <c:pt idx="6">
                    <c:v>Pica8 P-3297</c:v>
                  </c:pt>
                  <c:pt idx="9">
                    <c:v>Edge-corE AS4610</c:v>
                  </c:pt>
                </c:lvl>
              </c:multiLvlStrCache>
            </c:multiLvlStrRef>
          </c:cat>
          <c:val>
            <c:numRef>
              <c:f>action_time!$B$5:$M$5</c:f>
              <c:numCache>
                <c:formatCode>General</c:formatCode>
                <c:ptCount val="12"/>
                <c:pt idx="0">
                  <c:v>1.955509185791016</c:v>
                </c:pt>
                <c:pt idx="1">
                  <c:v>1.949548721313477</c:v>
                </c:pt>
                <c:pt idx="2">
                  <c:v>1.941156387329102</c:v>
                </c:pt>
                <c:pt idx="3">
                  <c:v>0.0</c:v>
                </c:pt>
                <c:pt idx="4">
                  <c:v>211.2991809844971</c:v>
                </c:pt>
                <c:pt idx="5">
                  <c:v>210.6058762106425</c:v>
                </c:pt>
                <c:pt idx="6">
                  <c:v>0.0</c:v>
                </c:pt>
                <c:pt idx="7">
                  <c:v>123.1700712548515</c:v>
                </c:pt>
                <c:pt idx="8">
                  <c:v>125.8946438030282</c:v>
                </c:pt>
                <c:pt idx="10">
                  <c:v>108.2952499389648</c:v>
                </c:pt>
                <c:pt idx="11">
                  <c:v>117.4944308930145</c:v>
                </c:pt>
              </c:numCache>
            </c:numRef>
          </c:val>
        </c:ser>
        <c:ser>
          <c:idx val="2"/>
          <c:order val="2"/>
          <c:tx>
            <c:strRef>
              <c:f>action_time!$A$6</c:f>
              <c:strCache>
                <c:ptCount val="1"/>
                <c:pt idx="0">
                  <c:v>256 bytes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action_time!$B$2:$M$3</c:f>
              <c:multiLvlStrCache>
                <c:ptCount val="12"/>
                <c:lvl>
                  <c:pt idx="0">
                    <c:v>eth</c:v>
                  </c:pt>
                  <c:pt idx="1">
                    <c:v>eth,ip</c:v>
                  </c:pt>
                  <c:pt idx="2">
                    <c:v>eth,ip,udp</c:v>
                  </c:pt>
                  <c:pt idx="3">
                    <c:v>eth</c:v>
                  </c:pt>
                  <c:pt idx="4">
                    <c:v>eth,ip</c:v>
                  </c:pt>
                  <c:pt idx="5">
                    <c:v>eth,ip,udp</c:v>
                  </c:pt>
                  <c:pt idx="6">
                    <c:v>eth</c:v>
                  </c:pt>
                  <c:pt idx="7">
                    <c:v>eth,ip</c:v>
                  </c:pt>
                  <c:pt idx="8">
                    <c:v>eth,ip,udp</c:v>
                  </c:pt>
                  <c:pt idx="9">
                    <c:v>eth</c:v>
                  </c:pt>
                  <c:pt idx="10">
                    <c:v>eth,ip</c:v>
                  </c:pt>
                  <c:pt idx="11">
                    <c:v>eth,ip,udp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  <c:pt idx="6">
                    <c:v>Pica8 P-3297</c:v>
                  </c:pt>
                  <c:pt idx="9">
                    <c:v>Edge-corE AS4610</c:v>
                  </c:pt>
                </c:lvl>
              </c:multiLvlStrCache>
            </c:multiLvlStrRef>
          </c:cat>
          <c:val>
            <c:numRef>
              <c:f>action_time!$B$6:$M$6</c:f>
              <c:numCache>
                <c:formatCode>General</c:formatCode>
                <c:ptCount val="12"/>
                <c:pt idx="0">
                  <c:v>2.06141471862793</c:v>
                </c:pt>
                <c:pt idx="1">
                  <c:v>2.062082290649414</c:v>
                </c:pt>
                <c:pt idx="2">
                  <c:v>2.036619186401367</c:v>
                </c:pt>
                <c:pt idx="3">
                  <c:v>0.0</c:v>
                </c:pt>
                <c:pt idx="4">
                  <c:v>223.3035087585449</c:v>
                </c:pt>
                <c:pt idx="5">
                  <c:v>217.3688273879141</c:v>
                </c:pt>
                <c:pt idx="6">
                  <c:v>0.0</c:v>
                </c:pt>
                <c:pt idx="7">
                  <c:v>123.679435212604</c:v>
                </c:pt>
                <c:pt idx="8">
                  <c:v>123.0567043889735</c:v>
                </c:pt>
                <c:pt idx="10">
                  <c:v>836.2225709759871</c:v>
                </c:pt>
                <c:pt idx="11">
                  <c:v>842.2628262682566</c:v>
                </c:pt>
              </c:numCache>
            </c:numRef>
          </c:val>
        </c:ser>
        <c:ser>
          <c:idx val="3"/>
          <c:order val="3"/>
          <c:tx>
            <c:strRef>
              <c:f>action_time!$A$7</c:f>
              <c:strCache>
                <c:ptCount val="1"/>
                <c:pt idx="0">
                  <c:v>512 bytes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action_time!$B$2:$M$3</c:f>
              <c:multiLvlStrCache>
                <c:ptCount val="12"/>
                <c:lvl>
                  <c:pt idx="0">
                    <c:v>eth</c:v>
                  </c:pt>
                  <c:pt idx="1">
                    <c:v>eth,ip</c:v>
                  </c:pt>
                  <c:pt idx="2">
                    <c:v>eth,ip,udp</c:v>
                  </c:pt>
                  <c:pt idx="3">
                    <c:v>eth</c:v>
                  </c:pt>
                  <c:pt idx="4">
                    <c:v>eth,ip</c:v>
                  </c:pt>
                  <c:pt idx="5">
                    <c:v>eth,ip,udp</c:v>
                  </c:pt>
                  <c:pt idx="6">
                    <c:v>eth</c:v>
                  </c:pt>
                  <c:pt idx="7">
                    <c:v>eth,ip</c:v>
                  </c:pt>
                  <c:pt idx="8">
                    <c:v>eth,ip,udp</c:v>
                  </c:pt>
                  <c:pt idx="9">
                    <c:v>eth</c:v>
                  </c:pt>
                  <c:pt idx="10">
                    <c:v>eth,ip</c:v>
                  </c:pt>
                  <c:pt idx="11">
                    <c:v>eth,ip,udp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  <c:pt idx="6">
                    <c:v>Pica8 P-3297</c:v>
                  </c:pt>
                  <c:pt idx="9">
                    <c:v>Edge-corE AS4610</c:v>
                  </c:pt>
                </c:lvl>
              </c:multiLvlStrCache>
            </c:multiLvlStrRef>
          </c:cat>
          <c:val>
            <c:numRef>
              <c:f>action_time!$B$7:$M$7</c:f>
              <c:numCache>
                <c:formatCode>General</c:formatCode>
                <c:ptCount val="12"/>
                <c:pt idx="0">
                  <c:v>2.14838981628418</c:v>
                </c:pt>
                <c:pt idx="1">
                  <c:v>2.102851867675781</c:v>
                </c:pt>
                <c:pt idx="2">
                  <c:v>3.140934659710263</c:v>
                </c:pt>
                <c:pt idx="3">
                  <c:v>0.0</c:v>
                </c:pt>
                <c:pt idx="4">
                  <c:v>232.486396723925</c:v>
                </c:pt>
                <c:pt idx="5">
                  <c:v>232.9050600707495</c:v>
                </c:pt>
                <c:pt idx="6">
                  <c:v>0.0</c:v>
                </c:pt>
                <c:pt idx="7">
                  <c:v>127.9344366035072</c:v>
                </c:pt>
                <c:pt idx="8">
                  <c:v>130.2692121828907</c:v>
                </c:pt>
                <c:pt idx="10">
                  <c:v>654.743539658089</c:v>
                </c:pt>
                <c:pt idx="11">
                  <c:v>138.9920234680176</c:v>
                </c:pt>
              </c:numCache>
            </c:numRef>
          </c:val>
        </c:ser>
        <c:ser>
          <c:idx val="4"/>
          <c:order val="4"/>
          <c:tx>
            <c:strRef>
              <c:f>action_time!$A$8</c:f>
              <c:strCache>
                <c:ptCount val="1"/>
                <c:pt idx="0">
                  <c:v>1024 bytes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action_time!$B$2:$M$3</c:f>
              <c:multiLvlStrCache>
                <c:ptCount val="12"/>
                <c:lvl>
                  <c:pt idx="0">
                    <c:v>eth</c:v>
                  </c:pt>
                  <c:pt idx="1">
                    <c:v>eth,ip</c:v>
                  </c:pt>
                  <c:pt idx="2">
                    <c:v>eth,ip,udp</c:v>
                  </c:pt>
                  <c:pt idx="3">
                    <c:v>eth</c:v>
                  </c:pt>
                  <c:pt idx="4">
                    <c:v>eth,ip</c:v>
                  </c:pt>
                  <c:pt idx="5">
                    <c:v>eth,ip,udp</c:v>
                  </c:pt>
                  <c:pt idx="6">
                    <c:v>eth</c:v>
                  </c:pt>
                  <c:pt idx="7">
                    <c:v>eth,ip</c:v>
                  </c:pt>
                  <c:pt idx="8">
                    <c:v>eth,ip,udp</c:v>
                  </c:pt>
                  <c:pt idx="9">
                    <c:v>eth</c:v>
                  </c:pt>
                  <c:pt idx="10">
                    <c:v>eth,ip</c:v>
                  </c:pt>
                  <c:pt idx="11">
                    <c:v>eth,ip,udp</c:v>
                  </c:pt>
                </c:lvl>
                <c:lvl>
                  <c:pt idx="0">
                    <c:v>Open vSwitch</c:v>
                  </c:pt>
                  <c:pt idx="3">
                    <c:v>Pica8 P-3290</c:v>
                  </c:pt>
                  <c:pt idx="6">
                    <c:v>Pica8 P-3297</c:v>
                  </c:pt>
                  <c:pt idx="9">
                    <c:v>Edge-corE AS4610</c:v>
                  </c:pt>
                </c:lvl>
              </c:multiLvlStrCache>
            </c:multiLvlStrRef>
          </c:cat>
          <c:val>
            <c:numRef>
              <c:f>action_time!$B$8:$M$8</c:f>
              <c:numCache>
                <c:formatCode>General</c:formatCode>
                <c:ptCount val="12"/>
                <c:pt idx="0">
                  <c:v>2.292680740356445</c:v>
                </c:pt>
                <c:pt idx="1">
                  <c:v>2.234077453613281</c:v>
                </c:pt>
                <c:pt idx="2">
                  <c:v>2.236413955688477</c:v>
                </c:pt>
                <c:pt idx="3">
                  <c:v>0.0</c:v>
                </c:pt>
                <c:pt idx="4">
                  <c:v>223.1515407562256</c:v>
                </c:pt>
                <c:pt idx="5">
                  <c:v>218.6176776885986</c:v>
                </c:pt>
                <c:pt idx="6">
                  <c:v>0.0</c:v>
                </c:pt>
                <c:pt idx="7">
                  <c:v>134.4941139221191</c:v>
                </c:pt>
                <c:pt idx="8">
                  <c:v>135.6876850128174</c:v>
                </c:pt>
                <c:pt idx="10">
                  <c:v>413.8892472303392</c:v>
                </c:pt>
                <c:pt idx="11">
                  <c:v>208.3380222320557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5163856"/>
        <c:axId val="2115160336"/>
      </c:barChart>
      <c:catAx>
        <c:axId val="211516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115160336"/>
        <c:crosses val="autoZero"/>
        <c:auto val="1"/>
        <c:lblAlgn val="ctr"/>
        <c:lblOffset val="100"/>
        <c:noMultiLvlLbl val="0"/>
      </c:catAx>
      <c:valAx>
        <c:axId val="2115160336"/>
        <c:scaling>
          <c:orientation val="minMax"/>
          <c:max val="1100.0"/>
          <c:min val="5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action</a:t>
                </a:r>
                <a:r>
                  <a:rPr lang="zh-TW" altLang="en-US"/>
                  <a:t> </a:t>
                </a:r>
                <a:r>
                  <a:rPr lang="en-US" altLang="zh-TW"/>
                  <a:t>time</a:t>
                </a:r>
                <a:r>
                  <a:rPr lang="zh-TW" altLang="en-US"/>
                  <a:t> </a:t>
                </a:r>
                <a:r>
                  <a:rPr lang="en-US" altLang="zh-TW"/>
                  <a:t>(us)</a:t>
                </a:r>
                <a:endParaRPr lang="zh-TW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115163856"/>
        <c:crosses val="autoZero"/>
        <c:crossBetween val="between"/>
        <c:majorUnit val="100.0"/>
      </c:valAx>
      <c:spPr>
        <a:noFill/>
        <a:ln>
          <a:solidFill>
            <a:schemeClr val="accent1">
              <a:alpha val="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action_time!$A$21</c:f>
              <c:strCache>
                <c:ptCount val="1"/>
                <c:pt idx="0">
                  <c:v>Open vSwitch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numRef>
              <c:f>action_time!$B$20:$G$20</c:f>
              <c:numCache>
                <c:formatCode>General</c:formatCode>
                <c:ptCount val="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</c:numCache>
            </c:numRef>
          </c:cat>
          <c:val>
            <c:numRef>
              <c:f>action_time!$B$21:$G$21</c:f>
              <c:numCache>
                <c:formatCode>General</c:formatCode>
                <c:ptCount val="6"/>
                <c:pt idx="0">
                  <c:v>3.930000000000001</c:v>
                </c:pt>
                <c:pt idx="1">
                  <c:v>3.039999999999998</c:v>
                </c:pt>
                <c:pt idx="2">
                  <c:v>5.29</c:v>
                </c:pt>
                <c:pt idx="3">
                  <c:v>3.0</c:v>
                </c:pt>
                <c:pt idx="4">
                  <c:v>2.423</c:v>
                </c:pt>
                <c:pt idx="5">
                  <c:v>2.29</c:v>
                </c:pt>
              </c:numCache>
            </c:numRef>
          </c:val>
        </c:ser>
        <c:ser>
          <c:idx val="1"/>
          <c:order val="1"/>
          <c:tx>
            <c:strRef>
              <c:f>action_time!$A$22</c:f>
              <c:strCache>
                <c:ptCount val="1"/>
                <c:pt idx="0">
                  <c:v>Pica8 P-3290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action_time!$B$20:$G$20</c:f>
              <c:numCache>
                <c:formatCode>General</c:formatCode>
                <c:ptCount val="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</c:numCache>
            </c:numRef>
          </c:cat>
          <c:val>
            <c:numRef>
              <c:f>action_time!$B$22:$G$22</c:f>
              <c:numCache>
                <c:formatCode>General</c:formatCode>
                <c:ptCount val="6"/>
                <c:pt idx="0">
                  <c:v>197.9684210526315</c:v>
                </c:pt>
                <c:pt idx="1">
                  <c:v>192.8</c:v>
                </c:pt>
                <c:pt idx="2">
                  <c:v>191.9</c:v>
                </c:pt>
                <c:pt idx="3">
                  <c:v>191.2</c:v>
                </c:pt>
                <c:pt idx="4">
                  <c:v>193.76</c:v>
                </c:pt>
                <c:pt idx="5">
                  <c:v>199.1</c:v>
                </c:pt>
              </c:numCache>
            </c:numRef>
          </c:val>
        </c:ser>
        <c:ser>
          <c:idx val="2"/>
          <c:order val="2"/>
          <c:tx>
            <c:strRef>
              <c:f>action_time!$A$23</c:f>
              <c:strCache>
                <c:ptCount val="1"/>
                <c:pt idx="0">
                  <c:v>Pica8 P-3297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action_time!$B$20:$G$20</c:f>
              <c:numCache>
                <c:formatCode>General</c:formatCode>
                <c:ptCount val="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</c:numCache>
            </c:numRef>
          </c:cat>
          <c:val>
            <c:numRef>
              <c:f>action_time!$B$23:$G$23</c:f>
              <c:numCache>
                <c:formatCode>General</c:formatCode>
                <c:ptCount val="6"/>
                <c:pt idx="0">
                  <c:v>97.615</c:v>
                </c:pt>
                <c:pt idx="1">
                  <c:v>96.06299999999998</c:v>
                </c:pt>
                <c:pt idx="2">
                  <c:v>98.79200000000001</c:v>
                </c:pt>
                <c:pt idx="3">
                  <c:v>99.804</c:v>
                </c:pt>
                <c:pt idx="4">
                  <c:v>100.0</c:v>
                </c:pt>
                <c:pt idx="5">
                  <c:v>96.252</c:v>
                </c:pt>
              </c:numCache>
            </c:numRef>
          </c:val>
        </c:ser>
        <c:ser>
          <c:idx val="3"/>
          <c:order val="3"/>
          <c:tx>
            <c:strRef>
              <c:f>action_time!$A$24</c:f>
              <c:strCache>
                <c:ptCount val="1"/>
                <c:pt idx="0">
                  <c:v>Edge-corE AS4610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numRef>
              <c:f>action_time!$B$20:$G$20</c:f>
              <c:numCache>
                <c:formatCode>General</c:formatCode>
                <c:ptCount val="6"/>
                <c:pt idx="0">
                  <c:v>1.0</c:v>
                </c:pt>
                <c:pt idx="1">
                  <c:v>2.0</c:v>
                </c:pt>
                <c:pt idx="2">
                  <c:v>3.0</c:v>
                </c:pt>
                <c:pt idx="3">
                  <c:v>4.0</c:v>
                </c:pt>
                <c:pt idx="4">
                  <c:v>5.0</c:v>
                </c:pt>
                <c:pt idx="5">
                  <c:v>6.0</c:v>
                </c:pt>
              </c:numCache>
            </c:numRef>
          </c:cat>
          <c:val>
            <c:numRef>
              <c:f>action_time!$B$24:$G$24</c:f>
              <c:numCache>
                <c:formatCode>General</c:formatCode>
                <c:ptCount val="6"/>
                <c:pt idx="0">
                  <c:v>283.8700000000001</c:v>
                </c:pt>
                <c:pt idx="1">
                  <c:v>312.4059405940594</c:v>
                </c:pt>
                <c:pt idx="2">
                  <c:v>310.0</c:v>
                </c:pt>
                <c:pt idx="3">
                  <c:v>189.22</c:v>
                </c:pt>
                <c:pt idx="4">
                  <c:v>197.6</c:v>
                </c:pt>
                <c:pt idx="5">
                  <c:v>188.0990099009901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44177680"/>
        <c:axId val="-2143713184"/>
      </c:barChart>
      <c:catAx>
        <c:axId val="-2144177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number</a:t>
                </a:r>
                <a:r>
                  <a:rPr lang="zh-TW" altLang="en-US"/>
                  <a:t> </a:t>
                </a:r>
                <a:r>
                  <a:rPr lang="en-US" altLang="zh-TW"/>
                  <a:t>of</a:t>
                </a:r>
                <a:r>
                  <a:rPr lang="zh-TW" altLang="en-US"/>
                  <a:t> </a:t>
                </a:r>
                <a:r>
                  <a:rPr lang="en-US" altLang="zh-TW"/>
                  <a:t>actions</a:t>
                </a:r>
                <a:endParaRPr lang="zh-TW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-2143713184"/>
        <c:crosses val="autoZero"/>
        <c:auto val="1"/>
        <c:lblAlgn val="ctr"/>
        <c:lblOffset val="100"/>
        <c:noMultiLvlLbl val="0"/>
      </c:catAx>
      <c:valAx>
        <c:axId val="-214371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action</a:t>
                </a:r>
                <a:r>
                  <a:rPr lang="zh-TW" altLang="en-US"/>
                  <a:t> </a:t>
                </a:r>
                <a:r>
                  <a:rPr lang="en-US" altLang="zh-TW"/>
                  <a:t>time</a:t>
                </a:r>
                <a:r>
                  <a:rPr lang="zh-TW" altLang="en-US"/>
                  <a:t> </a:t>
                </a:r>
                <a:r>
                  <a:rPr lang="en-US" altLang="zh-TW"/>
                  <a:t>(us)</a:t>
                </a:r>
                <a:endParaRPr lang="zh-TW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-2144177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buffer_size!$A$4</c:f>
              <c:strCache>
                <c:ptCount val="1"/>
                <c:pt idx="0">
                  <c:v>64 bytes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buffer_size!$B$2:$K$3</c:f>
              <c:multiLvlStrCache>
                <c:ptCount val="10"/>
                <c:lvl>
                  <c:pt idx="0">
                    <c:v>Packet-in</c:v>
                  </c:pt>
                  <c:pt idx="1">
                    <c:v>Packet-out</c:v>
                  </c:pt>
                  <c:pt idx="2">
                    <c:v>Packet-in</c:v>
                  </c:pt>
                  <c:pt idx="3">
                    <c:v>Packet-out</c:v>
                  </c:pt>
                  <c:pt idx="4">
                    <c:v>Packet-in</c:v>
                  </c:pt>
                  <c:pt idx="5">
                    <c:v>Packet-out</c:v>
                  </c:pt>
                  <c:pt idx="6">
                    <c:v>Packet-in</c:v>
                  </c:pt>
                  <c:pt idx="7">
                    <c:v>Packet-out</c:v>
                  </c:pt>
                  <c:pt idx="8">
                    <c:v>Packet-in</c:v>
                  </c:pt>
                  <c:pt idx="9">
                    <c:v>Packet-out</c:v>
                  </c:pt>
                </c:lvl>
                <c:lvl>
                  <c:pt idx="0">
                    <c:v>Open vSwitch</c:v>
                  </c:pt>
                  <c:pt idx="2">
                    <c:v>Pica8 P-3290</c:v>
                  </c:pt>
                  <c:pt idx="4">
                    <c:v>Pica8 P-3297</c:v>
                  </c:pt>
                  <c:pt idx="6">
                    <c:v>Edge-corE AS4610</c:v>
                  </c:pt>
                  <c:pt idx="8">
                    <c:v>Centec V350</c:v>
                  </c:pt>
                </c:lvl>
              </c:multiLvlStrCache>
            </c:multiLvlStrRef>
          </c:cat>
          <c:val>
            <c:numRef>
              <c:f>buffer_size!$B$4:$K$4</c:f>
              <c:numCache>
                <c:formatCode>General</c:formatCode>
                <c:ptCount val="10"/>
                <c:pt idx="0">
                  <c:v>2780.960548583973</c:v>
                </c:pt>
                <c:pt idx="1">
                  <c:v>3619.61352657005</c:v>
                </c:pt>
                <c:pt idx="2">
                  <c:v>5447.872540138137</c:v>
                </c:pt>
                <c:pt idx="3">
                  <c:v>1111.16935483871</c:v>
                </c:pt>
                <c:pt idx="4">
                  <c:v>9342.095335719512</c:v>
                </c:pt>
                <c:pt idx="5">
                  <c:v>2128.223938223938</c:v>
                </c:pt>
                <c:pt idx="6">
                  <c:v>1199.404318029653</c:v>
                </c:pt>
                <c:pt idx="7">
                  <c:v>3057.356608478803</c:v>
                </c:pt>
                <c:pt idx="8">
                  <c:v>1064.0</c:v>
                </c:pt>
                <c:pt idx="9">
                  <c:v>4815.0</c:v>
                </c:pt>
              </c:numCache>
            </c:numRef>
          </c:val>
        </c:ser>
        <c:ser>
          <c:idx val="1"/>
          <c:order val="1"/>
          <c:tx>
            <c:strRef>
              <c:f>buffer_size!$A$5</c:f>
              <c:strCache>
                <c:ptCount val="1"/>
                <c:pt idx="0">
                  <c:v>128 bytes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buffer_size!$B$2:$K$3</c:f>
              <c:multiLvlStrCache>
                <c:ptCount val="10"/>
                <c:lvl>
                  <c:pt idx="0">
                    <c:v>Packet-in</c:v>
                  </c:pt>
                  <c:pt idx="1">
                    <c:v>Packet-out</c:v>
                  </c:pt>
                  <c:pt idx="2">
                    <c:v>Packet-in</c:v>
                  </c:pt>
                  <c:pt idx="3">
                    <c:v>Packet-out</c:v>
                  </c:pt>
                  <c:pt idx="4">
                    <c:v>Packet-in</c:v>
                  </c:pt>
                  <c:pt idx="5">
                    <c:v>Packet-out</c:v>
                  </c:pt>
                  <c:pt idx="6">
                    <c:v>Packet-in</c:v>
                  </c:pt>
                  <c:pt idx="7">
                    <c:v>Packet-out</c:v>
                  </c:pt>
                  <c:pt idx="8">
                    <c:v>Packet-in</c:v>
                  </c:pt>
                  <c:pt idx="9">
                    <c:v>Packet-out</c:v>
                  </c:pt>
                </c:lvl>
                <c:lvl>
                  <c:pt idx="0">
                    <c:v>Open vSwitch</c:v>
                  </c:pt>
                  <c:pt idx="2">
                    <c:v>Pica8 P-3290</c:v>
                  </c:pt>
                  <c:pt idx="4">
                    <c:v>Pica8 P-3297</c:v>
                  </c:pt>
                  <c:pt idx="6">
                    <c:v>Edge-corE AS4610</c:v>
                  </c:pt>
                  <c:pt idx="8">
                    <c:v>Centec V350</c:v>
                  </c:pt>
                </c:lvl>
              </c:multiLvlStrCache>
            </c:multiLvlStrRef>
          </c:cat>
          <c:val>
            <c:numRef>
              <c:f>buffer_size!$B$5:$K$5</c:f>
              <c:numCache>
                <c:formatCode>General</c:formatCode>
                <c:ptCount val="10"/>
                <c:pt idx="0">
                  <c:v>1365.524607098882</c:v>
                </c:pt>
                <c:pt idx="1">
                  <c:v>11604.6875</c:v>
                </c:pt>
                <c:pt idx="2">
                  <c:v>5194.389803070195</c:v>
                </c:pt>
                <c:pt idx="3">
                  <c:v>3903.450704225352</c:v>
                </c:pt>
                <c:pt idx="4">
                  <c:v>7552.597675701043</c:v>
                </c:pt>
                <c:pt idx="5">
                  <c:v>3333.28990228013</c:v>
                </c:pt>
                <c:pt idx="6">
                  <c:v>1199.43948073564</c:v>
                </c:pt>
                <c:pt idx="7">
                  <c:v>3164.874551971326</c:v>
                </c:pt>
                <c:pt idx="8">
                  <c:v>1054.0</c:v>
                </c:pt>
                <c:pt idx="9">
                  <c:v>4182.0</c:v>
                </c:pt>
              </c:numCache>
            </c:numRef>
          </c:val>
        </c:ser>
        <c:ser>
          <c:idx val="2"/>
          <c:order val="2"/>
          <c:tx>
            <c:strRef>
              <c:f>buffer_size!$A$6</c:f>
              <c:strCache>
                <c:ptCount val="1"/>
                <c:pt idx="0">
                  <c:v>256 bytes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buffer_size!$B$2:$K$3</c:f>
              <c:multiLvlStrCache>
                <c:ptCount val="10"/>
                <c:lvl>
                  <c:pt idx="0">
                    <c:v>Packet-in</c:v>
                  </c:pt>
                  <c:pt idx="1">
                    <c:v>Packet-out</c:v>
                  </c:pt>
                  <c:pt idx="2">
                    <c:v>Packet-in</c:v>
                  </c:pt>
                  <c:pt idx="3">
                    <c:v>Packet-out</c:v>
                  </c:pt>
                  <c:pt idx="4">
                    <c:v>Packet-in</c:v>
                  </c:pt>
                  <c:pt idx="5">
                    <c:v>Packet-out</c:v>
                  </c:pt>
                  <c:pt idx="6">
                    <c:v>Packet-in</c:v>
                  </c:pt>
                  <c:pt idx="7">
                    <c:v>Packet-out</c:v>
                  </c:pt>
                  <c:pt idx="8">
                    <c:v>Packet-in</c:v>
                  </c:pt>
                  <c:pt idx="9">
                    <c:v>Packet-out</c:v>
                  </c:pt>
                </c:lvl>
                <c:lvl>
                  <c:pt idx="0">
                    <c:v>Open vSwitch</c:v>
                  </c:pt>
                  <c:pt idx="2">
                    <c:v>Pica8 P-3290</c:v>
                  </c:pt>
                  <c:pt idx="4">
                    <c:v>Pica8 P-3297</c:v>
                  </c:pt>
                  <c:pt idx="6">
                    <c:v>Edge-corE AS4610</c:v>
                  </c:pt>
                  <c:pt idx="8">
                    <c:v>Centec V350</c:v>
                  </c:pt>
                </c:lvl>
              </c:multiLvlStrCache>
            </c:multiLvlStrRef>
          </c:cat>
          <c:val>
            <c:numRef>
              <c:f>buffer_size!$B$6:$K$6</c:f>
              <c:numCache>
                <c:formatCode>General</c:formatCode>
                <c:ptCount val="10"/>
                <c:pt idx="0">
                  <c:v>5222.430062631543</c:v>
                </c:pt>
                <c:pt idx="1">
                  <c:v>8829.142857142856</c:v>
                </c:pt>
                <c:pt idx="2">
                  <c:v>4913.16946295662</c:v>
                </c:pt>
                <c:pt idx="3">
                  <c:v>3389.796747967479</c:v>
                </c:pt>
                <c:pt idx="4">
                  <c:v>7801.062788801663</c:v>
                </c:pt>
                <c:pt idx="5">
                  <c:v>7844.67032967033</c:v>
                </c:pt>
                <c:pt idx="6">
                  <c:v>1198.613018251761</c:v>
                </c:pt>
                <c:pt idx="7">
                  <c:v>3686.39489194499</c:v>
                </c:pt>
                <c:pt idx="8">
                  <c:v>1051.0</c:v>
                </c:pt>
                <c:pt idx="9">
                  <c:v>4296.0</c:v>
                </c:pt>
              </c:numCache>
            </c:numRef>
          </c:val>
        </c:ser>
        <c:ser>
          <c:idx val="3"/>
          <c:order val="3"/>
          <c:tx>
            <c:strRef>
              <c:f>buffer_size!$A$7</c:f>
              <c:strCache>
                <c:ptCount val="1"/>
                <c:pt idx="0">
                  <c:v>512 bytes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buffer_size!$B$2:$K$3</c:f>
              <c:multiLvlStrCache>
                <c:ptCount val="10"/>
                <c:lvl>
                  <c:pt idx="0">
                    <c:v>Packet-in</c:v>
                  </c:pt>
                  <c:pt idx="1">
                    <c:v>Packet-out</c:v>
                  </c:pt>
                  <c:pt idx="2">
                    <c:v>Packet-in</c:v>
                  </c:pt>
                  <c:pt idx="3">
                    <c:v>Packet-out</c:v>
                  </c:pt>
                  <c:pt idx="4">
                    <c:v>Packet-in</c:v>
                  </c:pt>
                  <c:pt idx="5">
                    <c:v>Packet-out</c:v>
                  </c:pt>
                  <c:pt idx="6">
                    <c:v>Packet-in</c:v>
                  </c:pt>
                  <c:pt idx="7">
                    <c:v>Packet-out</c:v>
                  </c:pt>
                  <c:pt idx="8">
                    <c:v>Packet-in</c:v>
                  </c:pt>
                  <c:pt idx="9">
                    <c:v>Packet-out</c:v>
                  </c:pt>
                </c:lvl>
                <c:lvl>
                  <c:pt idx="0">
                    <c:v>Open vSwitch</c:v>
                  </c:pt>
                  <c:pt idx="2">
                    <c:v>Pica8 P-3290</c:v>
                  </c:pt>
                  <c:pt idx="4">
                    <c:v>Pica8 P-3297</c:v>
                  </c:pt>
                  <c:pt idx="6">
                    <c:v>Edge-corE AS4610</c:v>
                  </c:pt>
                  <c:pt idx="8">
                    <c:v>Centec V350</c:v>
                  </c:pt>
                </c:lvl>
              </c:multiLvlStrCache>
            </c:multiLvlStrRef>
          </c:cat>
          <c:val>
            <c:numRef>
              <c:f>buffer_size!$B$7:$K$7</c:f>
              <c:numCache>
                <c:formatCode>General</c:formatCode>
                <c:ptCount val="10"/>
                <c:pt idx="0">
                  <c:v>6152.359616499882</c:v>
                </c:pt>
                <c:pt idx="1">
                  <c:v>11281.12403100775</c:v>
                </c:pt>
                <c:pt idx="2">
                  <c:v>4463.071739546736</c:v>
                </c:pt>
                <c:pt idx="3">
                  <c:v>3654.6735395189</c:v>
                </c:pt>
                <c:pt idx="4">
                  <c:v>7055.547676768706</c:v>
                </c:pt>
                <c:pt idx="5">
                  <c:v>7887.577092511014</c:v>
                </c:pt>
                <c:pt idx="6">
                  <c:v>1182.028193290243</c:v>
                </c:pt>
                <c:pt idx="7">
                  <c:v>4638.775146875556</c:v>
                </c:pt>
                <c:pt idx="8">
                  <c:v>1072.0</c:v>
                </c:pt>
                <c:pt idx="9">
                  <c:v>4547.0</c:v>
                </c:pt>
              </c:numCache>
            </c:numRef>
          </c:val>
        </c:ser>
        <c:ser>
          <c:idx val="4"/>
          <c:order val="4"/>
          <c:tx>
            <c:strRef>
              <c:f>buffer_size!$A$8</c:f>
              <c:strCache>
                <c:ptCount val="1"/>
                <c:pt idx="0">
                  <c:v>1024 bytes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buffer_size!$B$2:$K$3</c:f>
              <c:multiLvlStrCache>
                <c:ptCount val="10"/>
                <c:lvl>
                  <c:pt idx="0">
                    <c:v>Packet-in</c:v>
                  </c:pt>
                  <c:pt idx="1">
                    <c:v>Packet-out</c:v>
                  </c:pt>
                  <c:pt idx="2">
                    <c:v>Packet-in</c:v>
                  </c:pt>
                  <c:pt idx="3">
                    <c:v>Packet-out</c:v>
                  </c:pt>
                  <c:pt idx="4">
                    <c:v>Packet-in</c:v>
                  </c:pt>
                  <c:pt idx="5">
                    <c:v>Packet-out</c:v>
                  </c:pt>
                  <c:pt idx="6">
                    <c:v>Packet-in</c:v>
                  </c:pt>
                  <c:pt idx="7">
                    <c:v>Packet-out</c:v>
                  </c:pt>
                  <c:pt idx="8">
                    <c:v>Packet-in</c:v>
                  </c:pt>
                  <c:pt idx="9">
                    <c:v>Packet-out</c:v>
                  </c:pt>
                </c:lvl>
                <c:lvl>
                  <c:pt idx="0">
                    <c:v>Open vSwitch</c:v>
                  </c:pt>
                  <c:pt idx="2">
                    <c:v>Pica8 P-3290</c:v>
                  </c:pt>
                  <c:pt idx="4">
                    <c:v>Pica8 P-3297</c:v>
                  </c:pt>
                  <c:pt idx="6">
                    <c:v>Edge-corE AS4610</c:v>
                  </c:pt>
                  <c:pt idx="8">
                    <c:v>Centec V350</c:v>
                  </c:pt>
                </c:lvl>
              </c:multiLvlStrCache>
            </c:multiLvlStrRef>
          </c:cat>
          <c:val>
            <c:numRef>
              <c:f>buffer_size!$B$8:$K$8</c:f>
              <c:numCache>
                <c:formatCode>General</c:formatCode>
                <c:ptCount val="10"/>
                <c:pt idx="0">
                  <c:v>9003.562657772326</c:v>
                </c:pt>
                <c:pt idx="1">
                  <c:v>19680.11049723757</c:v>
                </c:pt>
                <c:pt idx="2">
                  <c:v>3837.861921124168</c:v>
                </c:pt>
                <c:pt idx="3">
                  <c:v>3491.436464088397</c:v>
                </c:pt>
                <c:pt idx="4">
                  <c:v>6755.53033082594</c:v>
                </c:pt>
                <c:pt idx="5">
                  <c:v>7767.335766423358</c:v>
                </c:pt>
                <c:pt idx="6">
                  <c:v>1179.24159651053</c:v>
                </c:pt>
                <c:pt idx="7">
                  <c:v>3802.252816020025</c:v>
                </c:pt>
                <c:pt idx="8">
                  <c:v>1061.0</c:v>
                </c:pt>
                <c:pt idx="9">
                  <c:v>4258.0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7739200"/>
        <c:axId val="2117742704"/>
      </c:barChart>
      <c:catAx>
        <c:axId val="2117739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117742704"/>
        <c:crosses val="autoZero"/>
        <c:auto val="1"/>
        <c:lblAlgn val="ctr"/>
        <c:lblOffset val="100"/>
        <c:noMultiLvlLbl val="0"/>
      </c:catAx>
      <c:valAx>
        <c:axId val="211774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packet</a:t>
                </a:r>
                <a:r>
                  <a:rPr lang="zh-TW" altLang="en-US"/>
                  <a:t> </a:t>
                </a:r>
                <a:r>
                  <a:rPr lang="en-US" altLang="zh-TW"/>
                  <a:t>per</a:t>
                </a:r>
                <a:r>
                  <a:rPr lang="zh-TW" altLang="en-US"/>
                  <a:t> </a:t>
                </a:r>
                <a:r>
                  <a:rPr lang="en-US" altLang="zh-TW"/>
                  <a:t>second</a:t>
                </a:r>
                <a:r>
                  <a:rPr lang="zh-TW" altLang="en-US"/>
                  <a:t> </a:t>
                </a:r>
                <a:r>
                  <a:rPr lang="en-US" altLang="zh-TW"/>
                  <a:t>(packet-in,</a:t>
                </a:r>
                <a:r>
                  <a:rPr lang="zh-TW" altLang="en-US"/>
                  <a:t> </a:t>
                </a:r>
                <a:r>
                  <a:rPr lang="en-US" altLang="zh-TW"/>
                  <a:t>packet-out)</a:t>
                </a:r>
                <a:endParaRPr lang="zh-TW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117739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pipeline_performance_multi_tabl!$A$3</c:f>
              <c:strCache>
                <c:ptCount val="1"/>
                <c:pt idx="0">
                  <c:v>Open vSwitch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numRef>
              <c:f>pipeline_performance_multi_tabl!$B$2:$G$2</c:f>
              <c:numCache>
                <c:formatCode>General</c:formatCode>
                <c:ptCount val="6"/>
                <c:pt idx="0">
                  <c:v>20.0</c:v>
                </c:pt>
                <c:pt idx="1">
                  <c:v>30.0</c:v>
                </c:pt>
                <c:pt idx="2">
                  <c:v>40.0</c:v>
                </c:pt>
                <c:pt idx="3">
                  <c:v>50.0</c:v>
                </c:pt>
                <c:pt idx="4">
                  <c:v>60.0</c:v>
                </c:pt>
                <c:pt idx="5">
                  <c:v>70.0</c:v>
                </c:pt>
              </c:numCache>
            </c:numRef>
          </c:cat>
          <c:val>
            <c:numRef>
              <c:f>pipeline_performance_multi_tabl!$B$3:$G$3</c:f>
              <c:numCache>
                <c:formatCode>0%</c:formatCode>
                <c:ptCount val="6"/>
                <c:pt idx="0">
                  <c:v>0.0107</c:v>
                </c:pt>
                <c:pt idx="1">
                  <c:v>0.019</c:v>
                </c:pt>
                <c:pt idx="2">
                  <c:v>0.013</c:v>
                </c:pt>
                <c:pt idx="3">
                  <c:v>0.05</c:v>
                </c:pt>
                <c:pt idx="4">
                  <c:v>0.0029</c:v>
                </c:pt>
              </c:numCache>
            </c:numRef>
          </c:val>
        </c:ser>
        <c:ser>
          <c:idx val="1"/>
          <c:order val="1"/>
          <c:tx>
            <c:strRef>
              <c:f>pipeline_performance_multi_tabl!$A$4</c:f>
              <c:strCache>
                <c:ptCount val="1"/>
                <c:pt idx="0">
                  <c:v>Pica8 P-3290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numRef>
              <c:f>pipeline_performance_multi_tabl!$B$2:$G$2</c:f>
              <c:numCache>
                <c:formatCode>General</c:formatCode>
                <c:ptCount val="6"/>
                <c:pt idx="0">
                  <c:v>20.0</c:v>
                </c:pt>
                <c:pt idx="1">
                  <c:v>30.0</c:v>
                </c:pt>
                <c:pt idx="2">
                  <c:v>40.0</c:v>
                </c:pt>
                <c:pt idx="3">
                  <c:v>50.0</c:v>
                </c:pt>
                <c:pt idx="4">
                  <c:v>60.0</c:v>
                </c:pt>
                <c:pt idx="5">
                  <c:v>70.0</c:v>
                </c:pt>
              </c:numCache>
            </c:numRef>
          </c:cat>
          <c:val>
            <c:numRef>
              <c:f>pipeline_performance_multi_tabl!$B$4:$G$4</c:f>
              <c:numCache>
                <c:formatCode>0%</c:formatCode>
                <c:ptCount val="6"/>
                <c:pt idx="0">
                  <c:v>0.5708</c:v>
                </c:pt>
                <c:pt idx="1">
                  <c:v>0.58825</c:v>
                </c:pt>
                <c:pt idx="2">
                  <c:v>0.3545</c:v>
                </c:pt>
                <c:pt idx="3">
                  <c:v>0.4435</c:v>
                </c:pt>
                <c:pt idx="4">
                  <c:v>0.3679</c:v>
                </c:pt>
                <c:pt idx="5">
                  <c:v>0.46499</c:v>
                </c:pt>
              </c:numCache>
            </c:numRef>
          </c:val>
        </c:ser>
        <c:ser>
          <c:idx val="2"/>
          <c:order val="2"/>
          <c:tx>
            <c:strRef>
              <c:f>pipeline_performance_multi_tabl!$A$5</c:f>
              <c:strCache>
                <c:ptCount val="1"/>
                <c:pt idx="0">
                  <c:v>Pica8 P-3297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pipeline_performance_multi_tabl!$B$2:$G$2</c:f>
              <c:numCache>
                <c:formatCode>General</c:formatCode>
                <c:ptCount val="6"/>
                <c:pt idx="0">
                  <c:v>20.0</c:v>
                </c:pt>
                <c:pt idx="1">
                  <c:v>30.0</c:v>
                </c:pt>
                <c:pt idx="2">
                  <c:v>40.0</c:v>
                </c:pt>
                <c:pt idx="3">
                  <c:v>50.0</c:v>
                </c:pt>
                <c:pt idx="4">
                  <c:v>60.0</c:v>
                </c:pt>
                <c:pt idx="5">
                  <c:v>70.0</c:v>
                </c:pt>
              </c:numCache>
            </c:numRef>
          </c:cat>
          <c:val>
            <c:numRef>
              <c:f>pipeline_performance_multi_tabl!$B$5:$G$5</c:f>
              <c:numCache>
                <c:formatCode>0%</c:formatCode>
                <c:ptCount val="6"/>
                <c:pt idx="0">
                  <c:v>0.4932</c:v>
                </c:pt>
                <c:pt idx="1">
                  <c:v>0.4852</c:v>
                </c:pt>
                <c:pt idx="2">
                  <c:v>0.5127</c:v>
                </c:pt>
                <c:pt idx="3">
                  <c:v>0.411</c:v>
                </c:pt>
                <c:pt idx="4">
                  <c:v>0.3185</c:v>
                </c:pt>
                <c:pt idx="5">
                  <c:v>0.44412</c:v>
                </c:pt>
              </c:numCache>
            </c:numRef>
          </c:val>
        </c:ser>
        <c:ser>
          <c:idx val="3"/>
          <c:order val="3"/>
          <c:tx>
            <c:strRef>
              <c:f>pipeline_performance_multi_tabl!$A$6</c:f>
              <c:strCache>
                <c:ptCount val="1"/>
                <c:pt idx="0">
                  <c:v>Edge-corE AS4610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numRef>
              <c:f>pipeline_performance_multi_tabl!$B$2:$G$2</c:f>
              <c:numCache>
                <c:formatCode>General</c:formatCode>
                <c:ptCount val="6"/>
                <c:pt idx="0">
                  <c:v>20.0</c:v>
                </c:pt>
                <c:pt idx="1">
                  <c:v>30.0</c:v>
                </c:pt>
                <c:pt idx="2">
                  <c:v>40.0</c:v>
                </c:pt>
                <c:pt idx="3">
                  <c:v>50.0</c:v>
                </c:pt>
                <c:pt idx="4">
                  <c:v>60.0</c:v>
                </c:pt>
                <c:pt idx="5">
                  <c:v>70.0</c:v>
                </c:pt>
              </c:numCache>
            </c:numRef>
          </c:cat>
          <c:val>
            <c:numRef>
              <c:f>pipeline_performance_multi_tabl!$B$6:$G$6</c:f>
              <c:numCache>
                <c:formatCode>0%</c:formatCode>
                <c:ptCount val="6"/>
                <c:pt idx="1">
                  <c:v>0.7437</c:v>
                </c:pt>
                <c:pt idx="2">
                  <c:v>0.614</c:v>
                </c:pt>
                <c:pt idx="3">
                  <c:v>0.4968</c:v>
                </c:pt>
                <c:pt idx="4">
                  <c:v>0.4504</c:v>
                </c:pt>
                <c:pt idx="5">
                  <c:v>0.576225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1111392"/>
        <c:axId val="-2142123696"/>
      </c:barChart>
      <c:catAx>
        <c:axId val="2141111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number</a:t>
                </a:r>
                <a:r>
                  <a:rPr lang="zh-TW" altLang="en-US"/>
                  <a:t> </a:t>
                </a:r>
                <a:r>
                  <a:rPr lang="en-US" altLang="zh-TW"/>
                  <a:t>of</a:t>
                </a:r>
                <a:r>
                  <a:rPr lang="zh-TW" altLang="en-US"/>
                  <a:t> </a:t>
                </a:r>
                <a:r>
                  <a:rPr lang="en-US" altLang="zh-TW"/>
                  <a:t>tables</a:t>
                </a:r>
                <a:endParaRPr lang="zh-TW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-2142123696"/>
        <c:crosses val="autoZero"/>
        <c:auto val="1"/>
        <c:lblAlgn val="ctr"/>
        <c:lblOffset val="100"/>
        <c:noMultiLvlLbl val="0"/>
      </c:catAx>
      <c:valAx>
        <c:axId val="-2142123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Pipeline</a:t>
                </a:r>
                <a:r>
                  <a:rPr lang="zh-TW" altLang="en-US"/>
                  <a:t> </a:t>
                </a:r>
                <a:r>
                  <a:rPr lang="en-US" altLang="zh-TW"/>
                  <a:t>gain</a:t>
                </a:r>
                <a:r>
                  <a:rPr lang="zh-TW" altLang="en-US"/>
                  <a:t> </a:t>
                </a:r>
                <a:r>
                  <a:rPr lang="en-US" altLang="zh-TW"/>
                  <a:t>(%)</a:t>
                </a:r>
                <a:endParaRPr lang="zh-TW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TW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141111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pipeline_performance_multi_tabl!$A$9</c:f>
              <c:strCache>
                <c:ptCount val="1"/>
                <c:pt idx="0">
                  <c:v>Open vSwitch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pipeline_performance_multi_tabl!$B$8:$G$8</c:f>
              <c:numCache>
                <c:formatCode>General</c:formatCode>
                <c:ptCount val="6"/>
                <c:pt idx="0">
                  <c:v>20.0</c:v>
                </c:pt>
                <c:pt idx="1">
                  <c:v>30.0</c:v>
                </c:pt>
                <c:pt idx="2">
                  <c:v>40.0</c:v>
                </c:pt>
                <c:pt idx="3">
                  <c:v>50.0</c:v>
                </c:pt>
                <c:pt idx="4">
                  <c:v>60.0</c:v>
                </c:pt>
                <c:pt idx="5">
                  <c:v>70.0</c:v>
                </c:pt>
              </c:numCache>
            </c:numRef>
          </c:cat>
          <c:val>
            <c:numRef>
              <c:f>pipeline_performance_multi_tabl!$B$9:$G$9</c:f>
              <c:numCache>
                <c:formatCode>General</c:formatCode>
                <c:ptCount val="6"/>
                <c:pt idx="0">
                  <c:v>4.5537</c:v>
                </c:pt>
                <c:pt idx="1">
                  <c:v>9.1314</c:v>
                </c:pt>
                <c:pt idx="2">
                  <c:v>5.4478</c:v>
                </c:pt>
                <c:pt idx="3">
                  <c:v>1.8405</c:v>
                </c:pt>
                <c:pt idx="4">
                  <c:v>1.2</c:v>
                </c:pt>
              </c:numCache>
            </c:numRef>
          </c:val>
        </c:ser>
        <c:ser>
          <c:idx val="1"/>
          <c:order val="1"/>
          <c:tx>
            <c:strRef>
              <c:f>pipeline_performance_multi_tabl!$A$10</c:f>
              <c:strCache>
                <c:ptCount val="1"/>
                <c:pt idx="0">
                  <c:v>Pica8 P-3290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pipeline_performance_multi_tabl!$B$8:$G$8</c:f>
              <c:numCache>
                <c:formatCode>General</c:formatCode>
                <c:ptCount val="6"/>
                <c:pt idx="0">
                  <c:v>20.0</c:v>
                </c:pt>
                <c:pt idx="1">
                  <c:v>30.0</c:v>
                </c:pt>
                <c:pt idx="2">
                  <c:v>40.0</c:v>
                </c:pt>
                <c:pt idx="3">
                  <c:v>50.0</c:v>
                </c:pt>
                <c:pt idx="4">
                  <c:v>60.0</c:v>
                </c:pt>
                <c:pt idx="5">
                  <c:v>70.0</c:v>
                </c:pt>
              </c:numCache>
            </c:numRef>
          </c:cat>
          <c:val>
            <c:numRef>
              <c:f>pipeline_performance_multi_tabl!$B$10:$G$10</c:f>
              <c:numCache>
                <c:formatCode>General</c:formatCode>
                <c:ptCount val="6"/>
                <c:pt idx="0">
                  <c:v>5.0127</c:v>
                </c:pt>
                <c:pt idx="1">
                  <c:v>4.39482</c:v>
                </c:pt>
                <c:pt idx="2">
                  <c:v>3.0472</c:v>
                </c:pt>
                <c:pt idx="3">
                  <c:v>3.2603</c:v>
                </c:pt>
                <c:pt idx="4">
                  <c:v>3.7652</c:v>
                </c:pt>
              </c:numCache>
            </c:numRef>
          </c:val>
        </c:ser>
        <c:ser>
          <c:idx val="2"/>
          <c:order val="2"/>
          <c:tx>
            <c:strRef>
              <c:f>pipeline_performance_multi_tabl!$A$11</c:f>
              <c:strCache>
                <c:ptCount val="1"/>
                <c:pt idx="0">
                  <c:v>Pica8 P-3297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pipeline_performance_multi_tabl!$B$8:$G$8</c:f>
              <c:numCache>
                <c:formatCode>General</c:formatCode>
                <c:ptCount val="6"/>
                <c:pt idx="0">
                  <c:v>20.0</c:v>
                </c:pt>
                <c:pt idx="1">
                  <c:v>30.0</c:v>
                </c:pt>
                <c:pt idx="2">
                  <c:v>40.0</c:v>
                </c:pt>
                <c:pt idx="3">
                  <c:v>50.0</c:v>
                </c:pt>
                <c:pt idx="4">
                  <c:v>60.0</c:v>
                </c:pt>
                <c:pt idx="5">
                  <c:v>70.0</c:v>
                </c:pt>
              </c:numCache>
            </c:numRef>
          </c:cat>
          <c:val>
            <c:numRef>
              <c:f>pipeline_performance_multi_tabl!$B$11:$G$11</c:f>
              <c:numCache>
                <c:formatCode>General</c:formatCode>
                <c:ptCount val="6"/>
                <c:pt idx="0">
                  <c:v>4.1803</c:v>
                </c:pt>
                <c:pt idx="1">
                  <c:v>4.4563</c:v>
                </c:pt>
                <c:pt idx="2">
                  <c:v>4.5</c:v>
                </c:pt>
                <c:pt idx="3">
                  <c:v>2.924</c:v>
                </c:pt>
                <c:pt idx="4">
                  <c:v>2.688</c:v>
                </c:pt>
              </c:numCache>
            </c:numRef>
          </c:val>
        </c:ser>
        <c:ser>
          <c:idx val="3"/>
          <c:order val="3"/>
          <c:tx>
            <c:strRef>
              <c:f>pipeline_performance_multi_tabl!$A$12</c:f>
              <c:strCache>
                <c:ptCount val="1"/>
                <c:pt idx="0">
                  <c:v>Edge-corE AS4610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pipeline_performance_multi_tabl!$B$8:$G$8</c:f>
              <c:numCache>
                <c:formatCode>General</c:formatCode>
                <c:ptCount val="6"/>
                <c:pt idx="0">
                  <c:v>20.0</c:v>
                </c:pt>
                <c:pt idx="1">
                  <c:v>30.0</c:v>
                </c:pt>
                <c:pt idx="2">
                  <c:v>40.0</c:v>
                </c:pt>
                <c:pt idx="3">
                  <c:v>50.0</c:v>
                </c:pt>
                <c:pt idx="4">
                  <c:v>60.0</c:v>
                </c:pt>
                <c:pt idx="5">
                  <c:v>70.0</c:v>
                </c:pt>
              </c:numCache>
            </c:numRef>
          </c:cat>
          <c:val>
            <c:numRef>
              <c:f>pipeline_performance_multi_tabl!$B$12:$G$12</c:f>
              <c:numCache>
                <c:formatCode>General</c:formatCode>
                <c:ptCount val="6"/>
                <c:pt idx="1">
                  <c:v>6.5948</c:v>
                </c:pt>
                <c:pt idx="2">
                  <c:v>5.0216</c:v>
                </c:pt>
                <c:pt idx="3">
                  <c:v>4.271</c:v>
                </c:pt>
                <c:pt idx="4">
                  <c:v>3.8533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40760944"/>
        <c:axId val="2118983728"/>
      </c:barChart>
      <c:catAx>
        <c:axId val="2140760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118983728"/>
        <c:crosses val="autoZero"/>
        <c:auto val="1"/>
        <c:lblAlgn val="ctr"/>
        <c:lblOffset val="100"/>
        <c:noMultiLvlLbl val="0"/>
      </c:catAx>
      <c:valAx>
        <c:axId val="211898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2140760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444500</xdr:colOff>
      <xdr:row>32</xdr:row>
      <xdr:rowOff>152400</xdr:rowOff>
    </xdr:from>
    <xdr:to>
      <xdr:col>19</xdr:col>
      <xdr:colOff>177800</xdr:colOff>
      <xdr:row>33</xdr:row>
      <xdr:rowOff>152400</xdr:rowOff>
    </xdr:to>
    <xdr:sp macro="" textlink="">
      <xdr:nvSpPr>
        <xdr:cNvPr id="18" name="雙波浪 17"/>
        <xdr:cNvSpPr/>
      </xdr:nvSpPr>
      <xdr:spPr>
        <a:xfrm>
          <a:off x="13017500" y="5842000"/>
          <a:ext cx="431800" cy="177800"/>
        </a:xfrm>
        <a:prstGeom prst="doubleWav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21</xdr:col>
      <xdr:colOff>292100</xdr:colOff>
      <xdr:row>32</xdr:row>
      <xdr:rowOff>139700</xdr:rowOff>
    </xdr:from>
    <xdr:to>
      <xdr:col>22</xdr:col>
      <xdr:colOff>38100</xdr:colOff>
      <xdr:row>33</xdr:row>
      <xdr:rowOff>152400</xdr:rowOff>
    </xdr:to>
    <xdr:sp macro="" textlink="">
      <xdr:nvSpPr>
        <xdr:cNvPr id="20" name="雙波浪 19"/>
        <xdr:cNvSpPr/>
      </xdr:nvSpPr>
      <xdr:spPr>
        <a:xfrm>
          <a:off x="14960600" y="5829300"/>
          <a:ext cx="444500" cy="190500"/>
        </a:xfrm>
        <a:prstGeom prst="doubleWav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14</xdr:col>
      <xdr:colOff>584200</xdr:colOff>
      <xdr:row>31</xdr:row>
      <xdr:rowOff>0</xdr:rowOff>
    </xdr:from>
    <xdr:to>
      <xdr:col>26</xdr:col>
      <xdr:colOff>431800</xdr:colOff>
      <xdr:row>40</xdr:row>
      <xdr:rowOff>165100</xdr:rowOff>
    </xdr:to>
    <xdr:graphicFrame macro="">
      <xdr:nvGraphicFramePr>
        <xdr:cNvPr id="3" name="圖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469900</xdr:colOff>
      <xdr:row>14</xdr:row>
      <xdr:rowOff>0</xdr:rowOff>
    </xdr:from>
    <xdr:to>
      <xdr:col>26</xdr:col>
      <xdr:colOff>406400</xdr:colOff>
      <xdr:row>33</xdr:row>
      <xdr:rowOff>12700</xdr:rowOff>
    </xdr:to>
    <xdr:graphicFrame macro="">
      <xdr:nvGraphicFramePr>
        <xdr:cNvPr id="5" name="圖表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254000</xdr:colOff>
      <xdr:row>32</xdr:row>
      <xdr:rowOff>152400</xdr:rowOff>
    </xdr:from>
    <xdr:to>
      <xdr:col>20</xdr:col>
      <xdr:colOff>38100</xdr:colOff>
      <xdr:row>34</xdr:row>
      <xdr:rowOff>0</xdr:rowOff>
    </xdr:to>
    <xdr:sp macro="" textlink="">
      <xdr:nvSpPr>
        <xdr:cNvPr id="9" name="雙波浪 8"/>
        <xdr:cNvSpPr/>
      </xdr:nvSpPr>
      <xdr:spPr>
        <a:xfrm>
          <a:off x="13525500" y="5842000"/>
          <a:ext cx="482600" cy="203200"/>
        </a:xfrm>
        <a:prstGeom prst="doubleWav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20</xdr:col>
      <xdr:colOff>177800</xdr:colOff>
      <xdr:row>32</xdr:row>
      <xdr:rowOff>152400</xdr:rowOff>
    </xdr:from>
    <xdr:to>
      <xdr:col>20</xdr:col>
      <xdr:colOff>660400</xdr:colOff>
      <xdr:row>34</xdr:row>
      <xdr:rowOff>0</xdr:rowOff>
    </xdr:to>
    <xdr:sp macro="" textlink="">
      <xdr:nvSpPr>
        <xdr:cNvPr id="27" name="雙波浪 26"/>
        <xdr:cNvSpPr/>
      </xdr:nvSpPr>
      <xdr:spPr>
        <a:xfrm>
          <a:off x="14147800" y="5842000"/>
          <a:ext cx="482600" cy="203200"/>
        </a:xfrm>
        <a:prstGeom prst="doubleWav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22</xdr:col>
      <xdr:colOff>25400</xdr:colOff>
      <xdr:row>32</xdr:row>
      <xdr:rowOff>152400</xdr:rowOff>
    </xdr:from>
    <xdr:to>
      <xdr:col>22</xdr:col>
      <xdr:colOff>508000</xdr:colOff>
      <xdr:row>34</xdr:row>
      <xdr:rowOff>0</xdr:rowOff>
    </xdr:to>
    <xdr:sp macro="" textlink="">
      <xdr:nvSpPr>
        <xdr:cNvPr id="28" name="雙波浪 27"/>
        <xdr:cNvSpPr/>
      </xdr:nvSpPr>
      <xdr:spPr>
        <a:xfrm>
          <a:off x="15392400" y="5842000"/>
          <a:ext cx="482600" cy="203200"/>
        </a:xfrm>
        <a:prstGeom prst="doubleWav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22</xdr:col>
      <xdr:colOff>635000</xdr:colOff>
      <xdr:row>32</xdr:row>
      <xdr:rowOff>165100</xdr:rowOff>
    </xdr:from>
    <xdr:to>
      <xdr:col>23</xdr:col>
      <xdr:colOff>419100</xdr:colOff>
      <xdr:row>34</xdr:row>
      <xdr:rowOff>12700</xdr:rowOff>
    </xdr:to>
    <xdr:sp macro="" textlink="">
      <xdr:nvSpPr>
        <xdr:cNvPr id="29" name="雙波浪 28"/>
        <xdr:cNvSpPr/>
      </xdr:nvSpPr>
      <xdr:spPr>
        <a:xfrm>
          <a:off x="16002000" y="5854700"/>
          <a:ext cx="482600" cy="203200"/>
        </a:xfrm>
        <a:prstGeom prst="doubleWav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23</xdr:col>
      <xdr:colOff>584200</xdr:colOff>
      <xdr:row>32</xdr:row>
      <xdr:rowOff>165100</xdr:rowOff>
    </xdr:from>
    <xdr:to>
      <xdr:col>24</xdr:col>
      <xdr:colOff>368300</xdr:colOff>
      <xdr:row>34</xdr:row>
      <xdr:rowOff>12700</xdr:rowOff>
    </xdr:to>
    <xdr:sp macro="" textlink="">
      <xdr:nvSpPr>
        <xdr:cNvPr id="30" name="雙波浪 29"/>
        <xdr:cNvSpPr/>
      </xdr:nvSpPr>
      <xdr:spPr>
        <a:xfrm>
          <a:off x="16649700" y="5854700"/>
          <a:ext cx="482600" cy="203200"/>
        </a:xfrm>
        <a:prstGeom prst="doubleWav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24</xdr:col>
      <xdr:colOff>495300</xdr:colOff>
      <xdr:row>32</xdr:row>
      <xdr:rowOff>152400</xdr:rowOff>
    </xdr:from>
    <xdr:to>
      <xdr:col>25</xdr:col>
      <xdr:colOff>279400</xdr:colOff>
      <xdr:row>34</xdr:row>
      <xdr:rowOff>0</xdr:rowOff>
    </xdr:to>
    <xdr:sp macro="" textlink="">
      <xdr:nvSpPr>
        <xdr:cNvPr id="31" name="雙波浪 30"/>
        <xdr:cNvSpPr/>
      </xdr:nvSpPr>
      <xdr:spPr>
        <a:xfrm>
          <a:off x="17259300" y="5842000"/>
          <a:ext cx="482600" cy="203200"/>
        </a:xfrm>
        <a:prstGeom prst="doubleWav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25</xdr:col>
      <xdr:colOff>419100</xdr:colOff>
      <xdr:row>32</xdr:row>
      <xdr:rowOff>152400</xdr:rowOff>
    </xdr:from>
    <xdr:to>
      <xdr:col>26</xdr:col>
      <xdr:colOff>203200</xdr:colOff>
      <xdr:row>34</xdr:row>
      <xdr:rowOff>0</xdr:rowOff>
    </xdr:to>
    <xdr:sp macro="" textlink="">
      <xdr:nvSpPr>
        <xdr:cNvPr id="32" name="雙波浪 31"/>
        <xdr:cNvSpPr/>
      </xdr:nvSpPr>
      <xdr:spPr>
        <a:xfrm>
          <a:off x="17881600" y="5842000"/>
          <a:ext cx="482600" cy="203200"/>
        </a:xfrm>
        <a:prstGeom prst="doubleWave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TW" altLang="en-US" sz="1100"/>
        </a:p>
      </xdr:txBody>
    </xdr:sp>
    <xdr:clientData/>
  </xdr:twoCellAnchor>
  <xdr:twoCellAnchor>
    <xdr:from>
      <xdr:col>2</xdr:col>
      <xdr:colOff>292100</xdr:colOff>
      <xdr:row>35</xdr:row>
      <xdr:rowOff>152400</xdr:rowOff>
    </xdr:from>
    <xdr:to>
      <xdr:col>11</xdr:col>
      <xdr:colOff>546100</xdr:colOff>
      <xdr:row>58</xdr:row>
      <xdr:rowOff>152400</xdr:rowOff>
    </xdr:to>
    <xdr:graphicFrame macro="">
      <xdr:nvGraphicFramePr>
        <xdr:cNvPr id="7" name="圖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311150</xdr:colOff>
      <xdr:row>27</xdr:row>
      <xdr:rowOff>12700</xdr:rowOff>
    </xdr:from>
    <xdr:to>
      <xdr:col>19</xdr:col>
      <xdr:colOff>609600</xdr:colOff>
      <xdr:row>46</xdr:row>
      <xdr:rowOff>88900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63500</xdr:colOff>
      <xdr:row>27</xdr:row>
      <xdr:rowOff>12700</xdr:rowOff>
    </xdr:from>
    <xdr:to>
      <xdr:col>16</xdr:col>
      <xdr:colOff>393700</xdr:colOff>
      <xdr:row>42</xdr:row>
      <xdr:rowOff>88900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419100</xdr:colOff>
      <xdr:row>27</xdr:row>
      <xdr:rowOff>139700</xdr:rowOff>
    </xdr:from>
    <xdr:to>
      <xdr:col>10</xdr:col>
      <xdr:colOff>419100</xdr:colOff>
      <xdr:row>43</xdr:row>
      <xdr:rowOff>38100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activeCell="I24" sqref="I24"/>
    </sheetView>
  </sheetViews>
  <sheetFormatPr baseColWidth="10" defaultRowHeight="14" x14ac:dyDescent="0.15"/>
  <cols>
    <col min="2" max="7" width="12.796875" bestFit="1" customWidth="1"/>
  </cols>
  <sheetData>
    <row r="1" spans="1:16" x14ac:dyDescent="0.15">
      <c r="A1" t="s">
        <v>0</v>
      </c>
      <c r="B1">
        <v>1000000</v>
      </c>
    </row>
    <row r="2" spans="1:16" x14ac:dyDescent="0.15">
      <c r="B2" t="s">
        <v>2</v>
      </c>
      <c r="E2" t="s">
        <v>1</v>
      </c>
      <c r="H2" t="s">
        <v>4</v>
      </c>
      <c r="K2" t="s">
        <v>3</v>
      </c>
      <c r="N2" t="s">
        <v>5</v>
      </c>
    </row>
    <row r="3" spans="1:16" x14ac:dyDescent="0.15">
      <c r="B3" t="s">
        <v>6</v>
      </c>
      <c r="C3" t="s">
        <v>25</v>
      </c>
      <c r="D3" t="s">
        <v>26</v>
      </c>
      <c r="E3" t="s">
        <v>6</v>
      </c>
      <c r="F3" t="s">
        <v>25</v>
      </c>
      <c r="G3" t="s">
        <v>26</v>
      </c>
      <c r="H3" t="s">
        <v>6</v>
      </c>
      <c r="I3" t="s">
        <v>25</v>
      </c>
      <c r="J3" t="s">
        <v>26</v>
      </c>
      <c r="K3" t="s">
        <v>6</v>
      </c>
      <c r="L3" t="s">
        <v>25</v>
      </c>
      <c r="M3" t="s">
        <v>26</v>
      </c>
      <c r="N3" t="s">
        <v>6</v>
      </c>
      <c r="O3" t="s">
        <v>25</v>
      </c>
      <c r="P3" t="s">
        <v>26</v>
      </c>
    </row>
    <row r="4" spans="1:16" x14ac:dyDescent="0.15">
      <c r="A4" t="s">
        <v>7</v>
      </c>
      <c r="B4">
        <v>1.9386768341064451</v>
      </c>
      <c r="C4">
        <v>1.961183547973633</v>
      </c>
      <c r="D4">
        <v>1.9510356539081251</v>
      </c>
      <c r="E4">
        <v>0</v>
      </c>
      <c r="F4">
        <v>217.83517203013361</v>
      </c>
      <c r="G4">
        <v>210.3790080098747</v>
      </c>
      <c r="H4">
        <v>0</v>
      </c>
      <c r="I4">
        <v>122.40955461905369</v>
      </c>
      <c r="J4">
        <v>121.1541727748626</v>
      </c>
      <c r="L4">
        <v>844.82137859761895</v>
      </c>
      <c r="M4">
        <v>793.36975551573926</v>
      </c>
      <c r="O4">
        <v>1000.119495391846</v>
      </c>
      <c r="P4">
        <v>999.9858856201173</v>
      </c>
    </row>
    <row r="5" spans="1:16" x14ac:dyDescent="0.15">
      <c r="A5" t="s">
        <v>8</v>
      </c>
      <c r="B5">
        <v>1.9555091857910161</v>
      </c>
      <c r="C5">
        <v>1.949548721313477</v>
      </c>
      <c r="D5">
        <v>1.941156387329102</v>
      </c>
      <c r="E5">
        <v>0</v>
      </c>
      <c r="F5">
        <v>211.2991809844971</v>
      </c>
      <c r="G5">
        <v>210.60587621064249</v>
      </c>
      <c r="H5">
        <v>0</v>
      </c>
      <c r="I5">
        <v>123.17007125485151</v>
      </c>
      <c r="J5">
        <v>125.8946438030282</v>
      </c>
      <c r="L5">
        <v>108.2952499389648</v>
      </c>
      <c r="M5">
        <v>117.4944308930145</v>
      </c>
      <c r="O5">
        <v>1000.118923187256</v>
      </c>
      <c r="P5">
        <v>999.85418319702148</v>
      </c>
    </row>
    <row r="6" spans="1:16" x14ac:dyDescent="0.15">
      <c r="A6" t="s">
        <v>9</v>
      </c>
      <c r="B6">
        <v>2.0614147186279301</v>
      </c>
      <c r="C6">
        <v>2.0620822906494141</v>
      </c>
      <c r="D6">
        <v>2.0366191864013672</v>
      </c>
      <c r="E6">
        <v>0</v>
      </c>
      <c r="F6">
        <v>223.30350875854489</v>
      </c>
      <c r="G6">
        <v>217.36882738791411</v>
      </c>
      <c r="H6">
        <v>0</v>
      </c>
      <c r="I6">
        <v>123.67943521260401</v>
      </c>
      <c r="J6">
        <v>123.0567043889735</v>
      </c>
      <c r="L6">
        <v>836.2225709759872</v>
      </c>
      <c r="M6">
        <v>842.26282626825662</v>
      </c>
      <c r="O6">
        <v>999.62978363037098</v>
      </c>
      <c r="P6">
        <v>1000.291919708252</v>
      </c>
    </row>
    <row r="7" spans="1:16" x14ac:dyDescent="0.15">
      <c r="A7" t="s">
        <v>10</v>
      </c>
      <c r="B7">
        <v>2.1483898162841801</v>
      </c>
      <c r="C7">
        <v>2.1028518676757808</v>
      </c>
      <c r="D7">
        <v>3.140934659710263</v>
      </c>
      <c r="E7">
        <v>0</v>
      </c>
      <c r="F7">
        <v>232.48639672392491</v>
      </c>
      <c r="G7">
        <v>232.9050600707495</v>
      </c>
      <c r="H7">
        <v>0</v>
      </c>
      <c r="I7">
        <v>127.93443660350719</v>
      </c>
      <c r="J7">
        <v>130.2692121828907</v>
      </c>
      <c r="L7">
        <v>654.74353965808905</v>
      </c>
      <c r="M7">
        <v>138.99202346801761</v>
      </c>
      <c r="O7">
        <v>1000.191593170166</v>
      </c>
      <c r="P7">
        <v>1000.350379943848</v>
      </c>
    </row>
    <row r="8" spans="1:16" x14ac:dyDescent="0.15">
      <c r="A8" t="s">
        <v>11</v>
      </c>
      <c r="B8">
        <v>2.2926807403564449</v>
      </c>
      <c r="C8">
        <v>2.2340774536132808</v>
      </c>
      <c r="D8">
        <v>2.236413955688477</v>
      </c>
      <c r="E8">
        <v>0</v>
      </c>
      <c r="F8">
        <v>223.15154075622559</v>
      </c>
      <c r="G8">
        <v>218.6176776885986</v>
      </c>
      <c r="H8">
        <v>0</v>
      </c>
      <c r="I8">
        <v>134.49411392211911</v>
      </c>
      <c r="J8">
        <v>135.68768501281741</v>
      </c>
      <c r="L8">
        <v>413.88924723033921</v>
      </c>
      <c r="M8">
        <v>208.33802223205569</v>
      </c>
      <c r="O8">
        <v>1001.637649536133</v>
      </c>
      <c r="P8">
        <v>998.45323562622059</v>
      </c>
    </row>
    <row r="13" spans="1:16" x14ac:dyDescent="0.15">
      <c r="B13">
        <v>1</v>
      </c>
      <c r="C13">
        <f>B13+1</f>
        <v>2</v>
      </c>
      <c r="D13">
        <f t="shared" ref="D13:I13" si="0">C13+1</f>
        <v>3</v>
      </c>
      <c r="E13">
        <f t="shared" si="0"/>
        <v>4</v>
      </c>
      <c r="F13">
        <f t="shared" si="0"/>
        <v>5</v>
      </c>
      <c r="G13">
        <f t="shared" si="0"/>
        <v>6</v>
      </c>
      <c r="H13">
        <f t="shared" si="0"/>
        <v>7</v>
      </c>
      <c r="I13">
        <f t="shared" si="0"/>
        <v>8</v>
      </c>
    </row>
    <row r="14" spans="1:16" x14ac:dyDescent="0.15">
      <c r="A14" t="s">
        <v>2</v>
      </c>
      <c r="B14">
        <v>3.9300000000000005E-6</v>
      </c>
      <c r="C14">
        <v>3.039999999999998E-6</v>
      </c>
      <c r="D14">
        <f>5.29/1000000</f>
        <v>5.2900000000000002E-6</v>
      </c>
      <c r="E14">
        <v>3.0000000000000001E-6</v>
      </c>
      <c r="F14">
        <f>2.423/1000000</f>
        <v>2.4229999999999999E-6</v>
      </c>
      <c r="G14">
        <f>2.29/1000000</f>
        <v>2.2900000000000001E-6</v>
      </c>
      <c r="H14">
        <v>8.7400000000000005E-2</v>
      </c>
      <c r="I14">
        <v>5.62E-2</v>
      </c>
    </row>
    <row r="15" spans="1:16" x14ac:dyDescent="0.15">
      <c r="A15" t="s">
        <v>43</v>
      </c>
      <c r="B15">
        <v>1.9796842105263159E-4</v>
      </c>
      <c r="C15">
        <v>1.928E-4</v>
      </c>
      <c r="D15">
        <v>1.919E-4</v>
      </c>
      <c r="E15">
        <v>1.9120000000000001E-4</v>
      </c>
      <c r="F15">
        <v>1.9375999999999996E-4</v>
      </c>
      <c r="G15">
        <v>1.9909999999999999E-4</v>
      </c>
    </row>
    <row r="16" spans="1:16" x14ac:dyDescent="0.15">
      <c r="A16" t="s">
        <v>44</v>
      </c>
      <c r="B16">
        <f>9.7615/100000</f>
        <v>9.7614999999999993E-5</v>
      </c>
      <c r="C16">
        <f>9.6063/100000</f>
        <v>9.6062999999999991E-5</v>
      </c>
      <c r="D16">
        <f>9.8792/100000</f>
        <v>9.8792000000000012E-5</v>
      </c>
      <c r="E16">
        <f>9.9804/100000</f>
        <v>9.9803999999999995E-5</v>
      </c>
      <c r="F16">
        <v>1E-4</v>
      </c>
      <c r="G16">
        <f>9.6252/100000</f>
        <v>9.6251999999999999E-5</v>
      </c>
    </row>
    <row r="17" spans="1:9" x14ac:dyDescent="0.15">
      <c r="A17" t="s">
        <v>3</v>
      </c>
      <c r="B17">
        <v>2.8387000000000009E-4</v>
      </c>
      <c r="C17">
        <v>3.1240594059405943E-4</v>
      </c>
      <c r="D17">
        <v>3.1E-4</v>
      </c>
      <c r="E17">
        <v>1.8922000000000001E-4</v>
      </c>
      <c r="F17">
        <v>1.9760000000000001E-4</v>
      </c>
      <c r="G17">
        <v>1.8809900990099008E-4</v>
      </c>
    </row>
    <row r="20" spans="1:9" x14ac:dyDescent="0.15">
      <c r="B20">
        <v>1</v>
      </c>
      <c r="C20">
        <f>B20+1</f>
        <v>2</v>
      </c>
      <c r="D20">
        <f t="shared" ref="D20:I20" si="1">C20+1</f>
        <v>3</v>
      </c>
      <c r="E20">
        <f t="shared" si="1"/>
        <v>4</v>
      </c>
      <c r="F20">
        <f t="shared" si="1"/>
        <v>5</v>
      </c>
      <c r="G20">
        <f t="shared" si="1"/>
        <v>6</v>
      </c>
      <c r="H20">
        <f t="shared" si="1"/>
        <v>7</v>
      </c>
      <c r="I20">
        <f t="shared" si="1"/>
        <v>8</v>
      </c>
    </row>
    <row r="21" spans="1:9" x14ac:dyDescent="0.15">
      <c r="A21" t="s">
        <v>2</v>
      </c>
      <c r="B21">
        <f>B14*1000000</f>
        <v>3.9300000000000006</v>
      </c>
      <c r="C21">
        <f t="shared" ref="C21:G21" si="2">C14*1000000</f>
        <v>3.0399999999999978</v>
      </c>
      <c r="D21">
        <f t="shared" si="2"/>
        <v>5.29</v>
      </c>
      <c r="E21">
        <f t="shared" si="2"/>
        <v>3</v>
      </c>
      <c r="F21">
        <f t="shared" si="2"/>
        <v>2.423</v>
      </c>
      <c r="G21">
        <f t="shared" si="2"/>
        <v>2.29</v>
      </c>
      <c r="H21">
        <f t="shared" ref="H21:I21" si="3">H14*1000</f>
        <v>87.4</v>
      </c>
      <c r="I21">
        <f t="shared" si="3"/>
        <v>56.2</v>
      </c>
    </row>
    <row r="22" spans="1:9" x14ac:dyDescent="0.15">
      <c r="A22" t="s">
        <v>43</v>
      </c>
      <c r="B22">
        <f t="shared" ref="B22:G24" si="4">B15*1000000</f>
        <v>197.96842105263158</v>
      </c>
      <c r="C22">
        <f t="shared" si="4"/>
        <v>192.8</v>
      </c>
      <c r="D22">
        <f t="shared" si="4"/>
        <v>191.9</v>
      </c>
      <c r="E22">
        <f t="shared" si="4"/>
        <v>191.20000000000002</v>
      </c>
      <c r="F22">
        <f t="shared" si="4"/>
        <v>193.75999999999996</v>
      </c>
      <c r="G22">
        <f t="shared" si="4"/>
        <v>199.1</v>
      </c>
    </row>
    <row r="23" spans="1:9" x14ac:dyDescent="0.15">
      <c r="A23" t="s">
        <v>44</v>
      </c>
      <c r="B23">
        <f t="shared" si="4"/>
        <v>97.614999999999995</v>
      </c>
      <c r="C23">
        <f t="shared" si="4"/>
        <v>96.062999999999988</v>
      </c>
      <c r="D23">
        <f t="shared" si="4"/>
        <v>98.792000000000016</v>
      </c>
      <c r="E23">
        <f t="shared" si="4"/>
        <v>99.804000000000002</v>
      </c>
      <c r="F23">
        <f t="shared" si="4"/>
        <v>100</v>
      </c>
      <c r="G23">
        <f t="shared" si="4"/>
        <v>96.251999999999995</v>
      </c>
    </row>
    <row r="24" spans="1:9" x14ac:dyDescent="0.15">
      <c r="A24" t="s">
        <v>3</v>
      </c>
      <c r="B24">
        <f t="shared" si="4"/>
        <v>283.87000000000006</v>
      </c>
      <c r="C24">
        <f t="shared" si="4"/>
        <v>312.40594059405942</v>
      </c>
      <c r="D24">
        <f t="shared" si="4"/>
        <v>310</v>
      </c>
      <c r="E24">
        <f t="shared" si="4"/>
        <v>189.22</v>
      </c>
      <c r="F24">
        <f t="shared" si="4"/>
        <v>197.6</v>
      </c>
      <c r="G24">
        <f t="shared" si="4"/>
        <v>188.09900990099007</v>
      </c>
    </row>
    <row r="29" spans="1:9" x14ac:dyDescent="0.15">
      <c r="B29" t="s">
        <v>38</v>
      </c>
    </row>
    <row r="30" spans="1:9" x14ac:dyDescent="0.15">
      <c r="A30" t="s">
        <v>42</v>
      </c>
      <c r="B30" t="s">
        <v>39</v>
      </c>
      <c r="C30" t="s">
        <v>40</v>
      </c>
    </row>
    <row r="31" spans="1:9" x14ac:dyDescent="0.15">
      <c r="A31">
        <f>(0.343369-0.343054) * 1000000</f>
        <v>314.99999999995418</v>
      </c>
      <c r="B31" t="s">
        <v>41</v>
      </c>
      <c r="C31">
        <v>0.6</v>
      </c>
      <c r="D31">
        <f>0.724+0.125</f>
        <v>0.84899999999999998</v>
      </c>
    </row>
  </sheetData>
  <phoneticPr fontId="1" type="noConversion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"/>
  <sheetViews>
    <sheetView workbookViewId="0">
      <selection sqref="A1:D3"/>
    </sheetView>
  </sheetViews>
  <sheetFormatPr baseColWidth="10" defaultRowHeight="14" x14ac:dyDescent="0.15"/>
  <sheetData>
    <row r="6" spans="3:3" x14ac:dyDescent="0.15">
      <c r="C6" s="3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F26" sqref="F26"/>
    </sheetView>
  </sheetViews>
  <sheetFormatPr baseColWidth="10" defaultRowHeight="14" x14ac:dyDescent="0.15"/>
  <sheetData>
    <row r="1" spans="1:11" x14ac:dyDescent="0.15">
      <c r="A1" t="s">
        <v>12</v>
      </c>
    </row>
    <row r="2" spans="1:11" x14ac:dyDescent="0.15">
      <c r="B2" t="s">
        <v>2</v>
      </c>
      <c r="D2" t="s">
        <v>1</v>
      </c>
      <c r="F2" t="s">
        <v>4</v>
      </c>
      <c r="H2" t="s">
        <v>3</v>
      </c>
      <c r="J2" t="s">
        <v>37</v>
      </c>
    </row>
    <row r="3" spans="1:11" x14ac:dyDescent="0.15">
      <c r="B3" t="s">
        <v>27</v>
      </c>
      <c r="C3" t="s">
        <v>28</v>
      </c>
      <c r="D3" t="s">
        <v>27</v>
      </c>
      <c r="E3" t="s">
        <v>28</v>
      </c>
      <c r="F3" t="s">
        <v>27</v>
      </c>
      <c r="G3" t="s">
        <v>28</v>
      </c>
      <c r="H3" t="s">
        <v>27</v>
      </c>
      <c r="I3" t="s">
        <v>28</v>
      </c>
      <c r="J3" t="s">
        <v>27</v>
      </c>
      <c r="K3" t="s">
        <v>28</v>
      </c>
    </row>
    <row r="4" spans="1:11" x14ac:dyDescent="0.15">
      <c r="A4" t="s">
        <v>7</v>
      </c>
      <c r="B4">
        <v>2780.9605485839729</v>
      </c>
      <c r="C4">
        <v>3619.6135265700491</v>
      </c>
      <c r="D4">
        <v>5447.8725401381371</v>
      </c>
      <c r="E4">
        <v>1111.16935483871</v>
      </c>
      <c r="F4">
        <v>9342.0953357195121</v>
      </c>
      <c r="G4">
        <v>2128.2239382239381</v>
      </c>
      <c r="H4">
        <v>1199.404318029653</v>
      </c>
      <c r="I4">
        <v>3057.3566084788031</v>
      </c>
      <c r="J4">
        <v>1064</v>
      </c>
      <c r="K4">
        <v>4815</v>
      </c>
    </row>
    <row r="5" spans="1:11" x14ac:dyDescent="0.15">
      <c r="A5" t="s">
        <v>8</v>
      </c>
      <c r="B5">
        <v>1365.5246070988819</v>
      </c>
      <c r="C5">
        <v>11604.6875</v>
      </c>
      <c r="D5">
        <v>5194.3898030701948</v>
      </c>
      <c r="E5">
        <v>3903.4507042253522</v>
      </c>
      <c r="F5">
        <v>7552.597675701043</v>
      </c>
      <c r="G5">
        <v>3333.2899022801298</v>
      </c>
      <c r="H5">
        <v>1199.4394807356391</v>
      </c>
      <c r="I5">
        <v>3164.8745519713261</v>
      </c>
      <c r="J5">
        <v>1054</v>
      </c>
      <c r="K5">
        <v>4182</v>
      </c>
    </row>
    <row r="6" spans="1:11" x14ac:dyDescent="0.15">
      <c r="A6" t="s">
        <v>9</v>
      </c>
      <c r="B6">
        <v>5222.4300626315426</v>
      </c>
      <c r="C6">
        <v>8829.1428571428569</v>
      </c>
      <c r="D6">
        <v>4913.16946295662</v>
      </c>
      <c r="E6">
        <v>3389.796747967479</v>
      </c>
      <c r="F6">
        <v>7801.0627888016634</v>
      </c>
      <c r="G6">
        <v>7844.6703296703299</v>
      </c>
      <c r="H6">
        <v>1198.6130182517611</v>
      </c>
      <c r="I6">
        <v>3686.3948919449899</v>
      </c>
      <c r="J6">
        <v>1051</v>
      </c>
      <c r="K6">
        <v>4296</v>
      </c>
    </row>
    <row r="7" spans="1:11" x14ac:dyDescent="0.15">
      <c r="A7" t="s">
        <v>10</v>
      </c>
      <c r="B7">
        <v>6152.3596164998826</v>
      </c>
      <c r="C7">
        <v>11281.12403100775</v>
      </c>
      <c r="D7">
        <v>4463.0717395467364</v>
      </c>
      <c r="E7">
        <v>3654.6735395188998</v>
      </c>
      <c r="F7">
        <v>7055.5476767687069</v>
      </c>
      <c r="G7">
        <v>7887.5770925110137</v>
      </c>
      <c r="H7">
        <v>1182.0281932902431</v>
      </c>
      <c r="I7">
        <v>4638.7751468755559</v>
      </c>
      <c r="J7">
        <v>1072</v>
      </c>
      <c r="K7">
        <v>4547</v>
      </c>
    </row>
    <row r="8" spans="1:11" x14ac:dyDescent="0.15">
      <c r="A8" t="s">
        <v>11</v>
      </c>
      <c r="B8">
        <v>9003.5626577723269</v>
      </c>
      <c r="C8">
        <v>19680.110497237569</v>
      </c>
      <c r="D8">
        <v>3837.861921124168</v>
      </c>
      <c r="E8">
        <v>3491.4364640883969</v>
      </c>
      <c r="F8">
        <v>6755.5303308259399</v>
      </c>
      <c r="G8">
        <v>7767.3357664233581</v>
      </c>
      <c r="H8">
        <v>1179.2415965105299</v>
      </c>
      <c r="I8">
        <v>3802.252816020025</v>
      </c>
      <c r="J8">
        <v>1061</v>
      </c>
      <c r="K8">
        <v>4258</v>
      </c>
    </row>
    <row r="10" spans="1:11" x14ac:dyDescent="0.15">
      <c r="A10" t="s">
        <v>13</v>
      </c>
    </row>
    <row r="11" spans="1:11" x14ac:dyDescent="0.15">
      <c r="B11" t="s">
        <v>2</v>
      </c>
      <c r="C11" t="s">
        <v>1</v>
      </c>
      <c r="D11" t="s">
        <v>4</v>
      </c>
      <c r="E11" t="s">
        <v>3</v>
      </c>
      <c r="F11" t="s">
        <v>37</v>
      </c>
    </row>
    <row r="12" spans="1:11" x14ac:dyDescent="0.15">
      <c r="B12" t="s">
        <v>14</v>
      </c>
      <c r="C12" t="s">
        <v>14</v>
      </c>
      <c r="D12" t="s">
        <v>14</v>
      </c>
      <c r="E12" t="s">
        <v>14</v>
      </c>
      <c r="F12" t="s">
        <v>14</v>
      </c>
    </row>
    <row r="13" spans="1:11" x14ac:dyDescent="0.15">
      <c r="A13" t="s">
        <v>7</v>
      </c>
      <c r="B13">
        <v>16384</v>
      </c>
      <c r="C13">
        <v>8256</v>
      </c>
      <c r="D13">
        <v>16192</v>
      </c>
      <c r="E13">
        <v>32768</v>
      </c>
      <c r="F13">
        <v>342464</v>
      </c>
    </row>
    <row r="14" spans="1:11" x14ac:dyDescent="0.15">
      <c r="A14" t="s">
        <v>8</v>
      </c>
      <c r="B14">
        <v>0</v>
      </c>
      <c r="C14">
        <v>0</v>
      </c>
      <c r="D14">
        <v>0</v>
      </c>
      <c r="E14">
        <v>0</v>
      </c>
      <c r="F14">
        <v>0</v>
      </c>
    </row>
    <row r="15" spans="1:11" x14ac:dyDescent="0.15">
      <c r="A15" t="s">
        <v>9</v>
      </c>
      <c r="B15">
        <v>0</v>
      </c>
      <c r="C15">
        <v>0</v>
      </c>
      <c r="D15">
        <v>0</v>
      </c>
      <c r="E15">
        <v>0</v>
      </c>
      <c r="F15">
        <v>0</v>
      </c>
    </row>
    <row r="16" spans="1:11" x14ac:dyDescent="0.15">
      <c r="A16" t="s">
        <v>10</v>
      </c>
      <c r="B16">
        <v>0</v>
      </c>
      <c r="C16">
        <v>0</v>
      </c>
      <c r="D16">
        <v>0</v>
      </c>
      <c r="E16">
        <v>0</v>
      </c>
      <c r="F16">
        <v>0</v>
      </c>
    </row>
    <row r="17" spans="1:6" x14ac:dyDescent="0.15">
      <c r="A17" t="s">
        <v>11</v>
      </c>
      <c r="B17">
        <v>0</v>
      </c>
      <c r="C17">
        <v>0</v>
      </c>
      <c r="D17">
        <v>0</v>
      </c>
      <c r="E17">
        <v>0</v>
      </c>
      <c r="F17">
        <v>0</v>
      </c>
    </row>
  </sheetData>
  <phoneticPr fontId="1" type="noConversion"/>
  <pageMargins left="0.75" right="0.75" top="1" bottom="1" header="0.5" footer="0.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baseColWidth="10" defaultRowHeight="14" x14ac:dyDescent="0.15"/>
  <sheetData>
    <row r="1" spans="1:6" x14ac:dyDescent="0.15">
      <c r="A1" t="s">
        <v>15</v>
      </c>
      <c r="B1">
        <v>1000000</v>
      </c>
    </row>
    <row r="2" spans="1:6" x14ac:dyDescent="0.15">
      <c r="B2" t="s">
        <v>16</v>
      </c>
      <c r="C2" t="s">
        <v>17</v>
      </c>
      <c r="D2" t="s">
        <v>18</v>
      </c>
      <c r="E2" t="s">
        <v>19</v>
      </c>
      <c r="F2" t="s">
        <v>20</v>
      </c>
    </row>
    <row r="3" spans="1:6" x14ac:dyDescent="0.15">
      <c r="A3" t="s">
        <v>2</v>
      </c>
      <c r="B3">
        <v>1.926187468328626</v>
      </c>
      <c r="C3">
        <v>1.966488268356797</v>
      </c>
      <c r="D3">
        <v>1.914453506469727</v>
      </c>
      <c r="E3">
        <v>2.2086620330810551</v>
      </c>
      <c r="F3">
        <v>2.2253990173339839</v>
      </c>
    </row>
    <row r="4" spans="1:6" x14ac:dyDescent="0.15">
      <c r="A4" t="s">
        <v>1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15">
      <c r="A5" t="s">
        <v>4</v>
      </c>
      <c r="B5">
        <v>0</v>
      </c>
      <c r="C5">
        <v>0</v>
      </c>
      <c r="D5">
        <v>0</v>
      </c>
      <c r="E5">
        <v>0</v>
      </c>
      <c r="F5">
        <v>0</v>
      </c>
    </row>
  </sheetData>
  <phoneticPr fontId="1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C6" sqref="C6:G6"/>
    </sheetView>
  </sheetViews>
  <sheetFormatPr baseColWidth="10" defaultRowHeight="14" x14ac:dyDescent="0.15"/>
  <cols>
    <col min="1" max="1" width="22.19921875" customWidth="1"/>
    <col min="10" max="10" width="28" customWidth="1"/>
    <col min="11" max="11" width="16.796875" customWidth="1"/>
    <col min="12" max="12" width="20.796875" customWidth="1"/>
    <col min="13" max="13" width="13" bestFit="1" customWidth="1"/>
  </cols>
  <sheetData>
    <row r="1" spans="1:15" x14ac:dyDescent="0.15">
      <c r="A1" t="s">
        <v>21</v>
      </c>
      <c r="I1" t="s">
        <v>34</v>
      </c>
      <c r="J1" t="s">
        <v>29</v>
      </c>
      <c r="K1" t="s">
        <v>30</v>
      </c>
      <c r="L1" t="s">
        <v>31</v>
      </c>
      <c r="M1" t="s">
        <v>32</v>
      </c>
      <c r="N1" t="s">
        <v>33</v>
      </c>
      <c r="O1" t="s">
        <v>35</v>
      </c>
    </row>
    <row r="2" spans="1:15" x14ac:dyDescent="0.15">
      <c r="B2">
        <v>20</v>
      </c>
      <c r="C2">
        <v>30</v>
      </c>
      <c r="D2">
        <v>40</v>
      </c>
      <c r="E2">
        <v>50</v>
      </c>
      <c r="F2">
        <v>60</v>
      </c>
      <c r="G2">
        <v>70</v>
      </c>
      <c r="I2">
        <v>30</v>
      </c>
      <c r="J2">
        <v>0.94885200000000003</v>
      </c>
      <c r="K2">
        <v>0.94905600000000001</v>
      </c>
      <c r="L2">
        <v>0.94929399999999997</v>
      </c>
      <c r="M2">
        <f>(K2-J2)/(I2)</f>
        <v>6.7999999999993987E-6</v>
      </c>
      <c r="N2">
        <f>(L2-K2)/(I2-1)</f>
        <v>8.2068965517227741E-6</v>
      </c>
      <c r="O2">
        <f>M2/N2</f>
        <v>0.82857142857149302</v>
      </c>
    </row>
    <row r="3" spans="1:15" x14ac:dyDescent="0.15">
      <c r="A3" t="s">
        <v>2</v>
      </c>
      <c r="B3" s="2">
        <v>1.0699999999999999E-2</v>
      </c>
      <c r="C3" s="2">
        <v>1.9E-2</v>
      </c>
      <c r="D3" s="2">
        <v>1.2999999999999999E-2</v>
      </c>
      <c r="E3" s="2">
        <v>0.05</v>
      </c>
      <c r="F3" s="2">
        <v>2.8999999999999998E-3</v>
      </c>
      <c r="G3" s="2"/>
      <c r="M3">
        <f>0.520184-0.51893</f>
        <v>1.2539999999999774E-3</v>
      </c>
      <c r="N3">
        <f>M3/5</f>
        <v>2.5079999999999547E-4</v>
      </c>
      <c r="O3">
        <f>N3/N2</f>
        <v>30.559663865550746</v>
      </c>
    </row>
    <row r="4" spans="1:15" x14ac:dyDescent="0.15">
      <c r="A4" t="s">
        <v>1</v>
      </c>
      <c r="B4" s="2">
        <v>0.57079999999999997</v>
      </c>
      <c r="C4" s="2">
        <v>0.58825000000000005</v>
      </c>
      <c r="D4" s="2">
        <v>0.35449999999999998</v>
      </c>
      <c r="E4" s="2">
        <v>0.44350000000000001</v>
      </c>
      <c r="F4" s="2">
        <v>0.3679</v>
      </c>
      <c r="G4" s="2">
        <f>AVERAGE(B4:F4)</f>
        <v>0.46499000000000007</v>
      </c>
    </row>
    <row r="5" spans="1:15" x14ac:dyDescent="0.15">
      <c r="A5" t="s">
        <v>36</v>
      </c>
      <c r="B5" s="2">
        <v>0.49320000000000003</v>
      </c>
      <c r="C5" s="2">
        <v>0.48520000000000002</v>
      </c>
      <c r="D5" s="2">
        <v>0.51270000000000004</v>
      </c>
      <c r="E5" s="2">
        <v>0.41099999999999998</v>
      </c>
      <c r="F5" s="2">
        <v>0.31850000000000001</v>
      </c>
      <c r="G5" s="2">
        <f>AVERAGE(B5:F5)</f>
        <v>0.44412000000000001</v>
      </c>
    </row>
    <row r="6" spans="1:15" x14ac:dyDescent="0.15">
      <c r="A6" t="s">
        <v>3</v>
      </c>
      <c r="B6" s="2"/>
      <c r="C6" s="2">
        <v>0.74370000000000003</v>
      </c>
      <c r="D6" s="2">
        <v>0.61399999999999999</v>
      </c>
      <c r="E6" s="2">
        <v>0.49680000000000002</v>
      </c>
      <c r="F6" s="2">
        <v>0.45040000000000002</v>
      </c>
      <c r="G6" s="2">
        <f>AVERAGE(C6:F6)</f>
        <v>0.57622499999999999</v>
      </c>
    </row>
    <row r="8" spans="1:15" x14ac:dyDescent="0.15">
      <c r="B8">
        <v>20</v>
      </c>
      <c r="C8">
        <v>30</v>
      </c>
      <c r="D8">
        <v>40</v>
      </c>
      <c r="E8">
        <v>50</v>
      </c>
      <c r="F8">
        <v>60</v>
      </c>
      <c r="G8">
        <v>70</v>
      </c>
    </row>
    <row r="9" spans="1:15" x14ac:dyDescent="0.15">
      <c r="A9" t="s">
        <v>2</v>
      </c>
      <c r="B9" s="1">
        <v>4.5537000000000001</v>
      </c>
      <c r="C9" s="1">
        <v>9.1313999999999993</v>
      </c>
      <c r="D9" s="1">
        <v>5.4478</v>
      </c>
      <c r="E9" s="1">
        <v>1.8405</v>
      </c>
      <c r="F9" s="1">
        <v>1.2</v>
      </c>
    </row>
    <row r="10" spans="1:15" x14ac:dyDescent="0.15">
      <c r="A10" t="s">
        <v>1</v>
      </c>
      <c r="B10" s="1">
        <v>5.0126999999999997</v>
      </c>
      <c r="C10" s="1">
        <v>4.3948200000000002</v>
      </c>
      <c r="D10" s="1">
        <v>3.0472000000000001</v>
      </c>
      <c r="E10" s="1">
        <v>3.2603</v>
      </c>
      <c r="F10" s="1">
        <v>3.7652000000000001</v>
      </c>
    </row>
    <row r="11" spans="1:15" x14ac:dyDescent="0.15">
      <c r="A11" t="s">
        <v>36</v>
      </c>
      <c r="B11" s="1">
        <v>4.1802999999999999</v>
      </c>
      <c r="C11" s="1">
        <v>4.4562999999999997</v>
      </c>
      <c r="D11" s="1">
        <v>4.5</v>
      </c>
      <c r="E11" s="1">
        <v>2.9239999999999999</v>
      </c>
      <c r="F11" s="1">
        <v>2.6880000000000002</v>
      </c>
    </row>
    <row r="12" spans="1:15" x14ac:dyDescent="0.15">
      <c r="A12" t="s">
        <v>3</v>
      </c>
      <c r="B12" s="1"/>
      <c r="C12" s="1">
        <v>6.5948000000000002</v>
      </c>
      <c r="D12">
        <v>5.0216000000000003</v>
      </c>
      <c r="E12" s="1">
        <v>4.2709999999999999</v>
      </c>
      <c r="F12" s="1">
        <v>3.8532999999999999</v>
      </c>
    </row>
    <row r="13" spans="1:15" x14ac:dyDescent="0.15">
      <c r="B13" s="1"/>
      <c r="C13" s="1"/>
      <c r="D13" s="1"/>
      <c r="E13" s="1"/>
      <c r="F13" s="1"/>
    </row>
    <row r="14" spans="1:15" x14ac:dyDescent="0.15">
      <c r="A14">
        <v>0.2472</v>
      </c>
      <c r="C14" s="1">
        <v>2.08</v>
      </c>
    </row>
    <row r="15" spans="1:15" x14ac:dyDescent="0.15">
      <c r="A15">
        <v>0.2646</v>
      </c>
      <c r="C15" s="1">
        <v>2.23</v>
      </c>
    </row>
    <row r="16" spans="1:15" x14ac:dyDescent="0.15">
      <c r="A16">
        <v>0.27810000000000001</v>
      </c>
      <c r="C16" s="1">
        <v>2.35</v>
      </c>
    </row>
    <row r="17" spans="1:3" x14ac:dyDescent="0.15">
      <c r="A17">
        <v>0.34100000000000003</v>
      </c>
      <c r="C17" s="1">
        <v>2.88</v>
      </c>
    </row>
    <row r="18" spans="1:3" x14ac:dyDescent="0.15">
      <c r="A18">
        <v>0.36730000000000002</v>
      </c>
      <c r="C18" s="1">
        <v>3.0990000000000002</v>
      </c>
    </row>
    <row r="19" spans="1:3" x14ac:dyDescent="0.15">
      <c r="A19">
        <v>0.36730000000000002</v>
      </c>
      <c r="C19" s="1">
        <v>3.0990000000000002</v>
      </c>
    </row>
    <row r="20" spans="1:3" x14ac:dyDescent="0.15">
      <c r="A20">
        <v>0.36449999999999999</v>
      </c>
      <c r="C20" s="1">
        <v>3.0834999999999999</v>
      </c>
    </row>
    <row r="21" spans="1:3" x14ac:dyDescent="0.15">
      <c r="A21">
        <f>AVERAGE(A12:A20)</f>
        <v>0.31857142857142856</v>
      </c>
      <c r="C21" s="1"/>
    </row>
    <row r="22" spans="1:3" x14ac:dyDescent="0.15">
      <c r="C22">
        <f>AVERAGE(C14:C21)</f>
        <v>2.6887857142857143</v>
      </c>
    </row>
  </sheetData>
  <phoneticPr fontId="1" type="noConversion"/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C31" sqref="C31"/>
    </sheetView>
  </sheetViews>
  <sheetFormatPr baseColWidth="10" defaultRowHeight="14" x14ac:dyDescent="0.15"/>
  <sheetData>
    <row r="1" spans="1:4" x14ac:dyDescent="0.15">
      <c r="A1" t="s">
        <v>22</v>
      </c>
    </row>
    <row r="2" spans="1:4" x14ac:dyDescent="0.15">
      <c r="B2" t="s">
        <v>23</v>
      </c>
      <c r="C2" t="s">
        <v>24</v>
      </c>
    </row>
    <row r="3" spans="1:4" x14ac:dyDescent="0.15">
      <c r="A3" t="s">
        <v>2</v>
      </c>
      <c r="B3">
        <v>0.28113175010681068</v>
      </c>
      <c r="C3">
        <v>4.5851071675618487E-3</v>
      </c>
    </row>
    <row r="4" spans="1:4" x14ac:dyDescent="0.15">
      <c r="A4" t="s">
        <v>1</v>
      </c>
      <c r="B4">
        <v>0.55564405059814437</v>
      </c>
      <c r="C4">
        <v>0.25902652740478521</v>
      </c>
    </row>
    <row r="5" spans="1:4" x14ac:dyDescent="0.15">
      <c r="A5" t="s">
        <v>4</v>
      </c>
      <c r="B5">
        <v>4.019258081436158</v>
      </c>
      <c r="C5">
        <v>7.6288938522338867E-2</v>
      </c>
    </row>
    <row r="16" spans="1:4" x14ac:dyDescent="0.15">
      <c r="A16">
        <f>3.036248-0.014902</f>
        <v>3.0213459999999999</v>
      </c>
      <c r="B16">
        <v>3</v>
      </c>
      <c r="C16">
        <f>A16-B16</f>
        <v>2.1345999999999865E-2</v>
      </c>
      <c r="D16" s="3">
        <f t="shared" ref="D16:D20" si="0">C16/B16</f>
        <v>7.1153333333332886E-3</v>
      </c>
    </row>
    <row r="17" spans="1:4" x14ac:dyDescent="0.15">
      <c r="A17">
        <f>7.136429-3.04075</f>
        <v>4.0956789999999996</v>
      </c>
      <c r="B17">
        <v>4</v>
      </c>
      <c r="C17">
        <f t="shared" ref="C17:C19" si="1">A17-B17</f>
        <v>9.5678999999999625E-2</v>
      </c>
      <c r="D17" s="3">
        <f t="shared" si="0"/>
        <v>2.3919749999999906E-2</v>
      </c>
    </row>
    <row r="18" spans="1:4" x14ac:dyDescent="0.15">
      <c r="A18">
        <f>12.236461-7.140932</f>
        <v>5.095529</v>
      </c>
      <c r="B18">
        <v>5</v>
      </c>
      <c r="C18">
        <f t="shared" si="1"/>
        <v>9.5528999999999975E-2</v>
      </c>
      <c r="D18" s="3">
        <f t="shared" si="0"/>
        <v>1.9105799999999996E-2</v>
      </c>
    </row>
    <row r="19" spans="1:4" x14ac:dyDescent="0.15">
      <c r="A19">
        <f>18.337557-12.240963</f>
        <v>6.0965939999999996</v>
      </c>
      <c r="B19">
        <v>6</v>
      </c>
      <c r="C19">
        <f t="shared" si="1"/>
        <v>9.6593999999999625E-2</v>
      </c>
      <c r="D19" s="3">
        <f t="shared" si="0"/>
        <v>1.6098999999999936E-2</v>
      </c>
    </row>
    <row r="20" spans="1:4" x14ac:dyDescent="0.15">
      <c r="D20" s="4">
        <f>AVERAGE(D16:D19)</f>
        <v>1.6559970833333281E-2</v>
      </c>
    </row>
    <row r="21" spans="1:4" x14ac:dyDescent="0.15">
      <c r="A21">
        <f>24.224-18.3418</f>
        <v>5.882200000000001</v>
      </c>
      <c r="B21">
        <v>5</v>
      </c>
      <c r="C21">
        <f>A21-B21</f>
        <v>0.88220000000000098</v>
      </c>
      <c r="D21" s="3">
        <f>C21/B21</f>
        <v>0.17644000000000021</v>
      </c>
    </row>
  </sheetData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action_time</vt:lpstr>
      <vt:lpstr>工作表1</vt:lpstr>
      <vt:lpstr>buffer_size</vt:lpstr>
      <vt:lpstr>pipeline_time</vt:lpstr>
      <vt:lpstr>pipeline_performance_multi_tabl</vt:lpstr>
      <vt:lpstr>timeout_accuracy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Chen-You</cp:lastModifiedBy>
  <cp:revision/>
  <dcterms:created xsi:type="dcterms:W3CDTF">2016-06-27T10:14:17Z</dcterms:created>
  <dcterms:modified xsi:type="dcterms:W3CDTF">2016-07-25T06:52:10Z</dcterms:modified>
  <cp:category/>
  <dc:identifier/>
  <cp:contentStatus/>
  <dc:language/>
  <cp:version/>
</cp:coreProperties>
</file>